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Волово" sheetId="1" r:id="rId1"/>
    <sheet name="Грязи" sheetId="2" r:id="rId2"/>
  </sheets>
  <definedNames>
    <definedName name="_xlnm.Print_Titles" localSheetId="0">Волово!$10:$11</definedName>
    <definedName name="_xlnm.Print_Titles" localSheetId="1">Грязи!$10:$11</definedName>
    <definedName name="_xlnm.Print_Area" localSheetId="0">Волово!$A$1:$D$216</definedName>
    <definedName name="_xlnm.Print_Area" localSheetId="1">Грязи!$A$1:$C$216</definedName>
  </definedNames>
  <calcPr calcId="145621"/>
</workbook>
</file>

<file path=xl/calcChain.xml><?xml version="1.0" encoding="utf-8"?>
<calcChain xmlns="http://schemas.openxmlformats.org/spreadsheetml/2006/main">
  <c r="B44" i="2" l="1"/>
  <c r="B49" i="2"/>
  <c r="C49" i="2"/>
  <c r="B83" i="2"/>
  <c r="C83" i="2"/>
  <c r="B90" i="2"/>
  <c r="B92" i="2" s="1"/>
  <c r="B93" i="2" s="1"/>
  <c r="C90" i="2"/>
  <c r="C92" i="2" s="1"/>
  <c r="C93" i="2" s="1"/>
  <c r="B130" i="2"/>
  <c r="C130" i="2"/>
  <c r="B153" i="2"/>
  <c r="B169" i="2" s="1"/>
  <c r="B179" i="2" s="1"/>
  <c r="C153" i="2"/>
  <c r="C169" i="2" s="1"/>
  <c r="C179" i="2" s="1"/>
  <c r="B178" i="2"/>
  <c r="C178" i="2"/>
  <c r="B213" i="2"/>
  <c r="C213" i="2"/>
  <c r="C216" i="2" s="1"/>
  <c r="B214" i="2"/>
  <c r="C214" i="2"/>
  <c r="C214" i="1" l="1"/>
  <c r="B214" i="1"/>
  <c r="D213" i="1"/>
  <c r="C213" i="1"/>
  <c r="B206" i="1"/>
  <c r="B213" i="1" s="1"/>
  <c r="B205" i="1"/>
  <c r="D178" i="1"/>
  <c r="B178" i="1"/>
  <c r="D169" i="1"/>
  <c r="C169" i="1"/>
  <c r="C179" i="1" s="1"/>
  <c r="B169" i="1"/>
  <c r="B179" i="1" s="1"/>
  <c r="C153" i="1"/>
  <c r="B153" i="1"/>
  <c r="C130" i="1"/>
  <c r="B130" i="1"/>
  <c r="D92" i="1"/>
  <c r="C92" i="1"/>
  <c r="B92" i="1"/>
  <c r="D83" i="1"/>
  <c r="C83" i="1"/>
  <c r="C93" i="1" s="1"/>
  <c r="B83" i="1"/>
  <c r="B93" i="1" s="1"/>
  <c r="D49" i="1"/>
  <c r="C49" i="1"/>
  <c r="B49" i="1"/>
  <c r="C216" i="1" l="1"/>
</calcChain>
</file>

<file path=xl/sharedStrings.xml><?xml version="1.0" encoding="utf-8"?>
<sst xmlns="http://schemas.openxmlformats.org/spreadsheetml/2006/main" count="433" uniqueCount="91">
  <si>
    <t>УТВЕРЖДЕНО</t>
  </si>
  <si>
    <t>Протоколом заседания комиссии</t>
  </si>
  <si>
    <t>по разработке ТП ОМС от 22.10.2020 № 142</t>
  </si>
  <si>
    <t xml:space="preserve">ОБЪЕМЫ МЕДИЦИНСКОЙ ПОМОЩИ </t>
  </si>
  <si>
    <t>ГУЗ «Воловская районная больница»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</si>
  <si>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</si>
  <si>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</si>
  <si>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</si>
  <si>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</si>
  <si>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</si>
  <si>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</si>
  <si>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Сумма,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</si>
  <si>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</si>
  <si>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</si>
  <si>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</si>
  <si>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</si>
  <si>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</si>
  <si>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</si>
  <si>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</si>
  <si>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</si>
  <si>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</si>
  <si>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</si>
  <si>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</si>
  <si>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</si>
  <si>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</si>
  <si>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</si>
  <si>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</si>
  <si>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</si>
  <si>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</si>
  <si>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</si>
  <si>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</si>
  <si>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</si>
  <si>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</si>
  <si>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</si>
  <si>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</si>
  <si>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</si>
  <si>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</si>
  <si>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</si>
  <si>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</si>
  <si>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</si>
  <si>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</si>
  <si>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</si>
  <si>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</si>
  <si>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</si>
  <si>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</si>
  <si>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</si>
  <si>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</si>
  <si>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</si>
  <si>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</si>
  <si>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</si>
  <si>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</si>
  <si>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</si>
  <si>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</si>
  <si>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</si>
  <si>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</si>
  <si>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</si>
  <si>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</si>
  <si>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</si>
  <si>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</si>
  <si>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</si>
  <si>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</si>
  <si>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</si>
  <si>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</si>
  <si>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</si>
  <si>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</si>
  <si>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</si>
  <si>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</si>
  <si>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</si>
  <si>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</si>
  <si>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</si>
  <si>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</si>
  <si>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</si>
  <si>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</si>
  <si>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</si>
  <si>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</si>
  <si>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</si>
  <si>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</si>
  <si>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</si>
  <si>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</si>
  <si>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</si>
  <si>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</si>
  <si>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</si>
  <si>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</si>
  <si>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</si>
  <si>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</si>
  <si>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</si>
  <si>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</si>
  <si>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</si>
  <si>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</si>
  <si>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</si>
  <si>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ГУЗ "Грязинская ЦРБ"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</si>
</sst>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3" fontId="4" fillId="0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6"/>
  <sheetViews>
    <sheetView view="pageBreakPreview" topLeftCell="A95" zoomScaleNormal="100" zoomScaleSheetLayoutView="100" workbookViewId="0">
      <selection activeCell="C158" sqref="C158"/>
    </sheetView>
  </sheetViews>
  <sheetFormatPr defaultColWidth="9.140625" defaultRowHeight="15" x14ac:dyDescent="0.25"/>
  <cols>
    <col min="1" max="1" width="71.7109375" style="1" customWidth="1"/>
    <col min="2" max="2" width="17.140625" style="37" customWidth="1"/>
    <col min="3" max="3" width="15" style="1" customWidth="1"/>
    <col min="4" max="4" width="9.140625" style="1" hidden="1" customWidth="1"/>
    <col min="5" max="16384" width="9.140625" style="1"/>
  </cols>
  <sheetData>
    <row r="1" spans="1:4" x14ac:dyDescent="0.25">
      <c r="A1" s="43" t="s">
        <v>0</v>
      </c>
      <c r="B1" s="43"/>
      <c r="C1" s="43"/>
    </row>
    <row r="2" spans="1:4" x14ac:dyDescent="0.25">
      <c r="A2" s="43" t="s">
        <v>1</v>
      </c>
      <c r="B2" s="43"/>
      <c r="C2" s="43"/>
    </row>
    <row r="3" spans="1:4" ht="15" customHeight="1" x14ac:dyDescent="0.25">
      <c r="A3" s="44" t="s">
        <v>2</v>
      </c>
      <c r="B3" s="44"/>
      <c r="C3" s="44"/>
    </row>
    <row r="4" spans="1:4" x14ac:dyDescent="0.25">
      <c r="A4" s="42" t="s">
        <v>3</v>
      </c>
      <c r="B4" s="42"/>
      <c r="C4" s="42"/>
    </row>
    <row r="5" spans="1:4" x14ac:dyDescent="0.25">
      <c r="A5" s="45" t="s">
        <v>4</v>
      </c>
      <c r="B5" s="45"/>
      <c r="C5" s="45"/>
    </row>
    <row r="6" spans="1:4" x14ac:dyDescent="0.25">
      <c r="A6" s="42" t="s">
        <v>5</v>
      </c>
      <c r="B6" s="42"/>
      <c r="C6" s="42"/>
    </row>
    <row r="7" spans="1:4" x14ac:dyDescent="0.25">
      <c r="A7" s="42" t="s">
        <v>6</v>
      </c>
      <c r="B7" s="42"/>
      <c r="C7" s="42"/>
    </row>
    <row r="8" spans="1:4" x14ac:dyDescent="0.25">
      <c r="A8" s="42" t="s">
        <v>7</v>
      </c>
      <c r="B8" s="42"/>
      <c r="C8" s="42"/>
    </row>
    <row r="10" spans="1:4" ht="90" x14ac:dyDescent="0.25">
      <c r="A10" s="2" t="s">
        <v>8</v>
      </c>
      <c r="B10" s="3" t="s">
        <v>9</v>
      </c>
      <c r="C10" s="2" t="s">
        <v>10</v>
      </c>
      <c r="D10" s="4" t="s">
        <v>11</v>
      </c>
    </row>
    <row r="11" spans="1:4" x14ac:dyDescent="0.25">
      <c r="A11" s="2">
        <v>1</v>
      </c>
      <c r="B11" s="3">
        <v>2</v>
      </c>
      <c r="C11" s="2">
        <v>3</v>
      </c>
      <c r="D11" s="4"/>
    </row>
    <row r="12" spans="1:4" x14ac:dyDescent="0.25">
      <c r="A12" s="41" t="s">
        <v>12</v>
      </c>
      <c r="B12" s="41"/>
      <c r="C12" s="41"/>
      <c r="D12" s="4"/>
    </row>
    <row r="13" spans="1:4" hidden="1" x14ac:dyDescent="0.25">
      <c r="A13" s="4" t="s">
        <v>13</v>
      </c>
      <c r="B13" s="3">
        <v>0</v>
      </c>
      <c r="C13" s="5">
        <v>0</v>
      </c>
      <c r="D13" s="4"/>
    </row>
    <row r="14" spans="1:4" hidden="1" x14ac:dyDescent="0.25">
      <c r="A14" s="4" t="s">
        <v>14</v>
      </c>
      <c r="B14" s="3">
        <v>0</v>
      </c>
      <c r="C14" s="5">
        <v>0</v>
      </c>
      <c r="D14" s="4"/>
    </row>
    <row r="15" spans="1:4" hidden="1" x14ac:dyDescent="0.25">
      <c r="A15" s="4" t="s">
        <v>15</v>
      </c>
      <c r="B15" s="3">
        <v>0</v>
      </c>
      <c r="C15" s="5">
        <v>0</v>
      </c>
      <c r="D15" s="4"/>
    </row>
    <row r="16" spans="1:4" hidden="1" x14ac:dyDescent="0.25">
      <c r="A16" s="4" t="s">
        <v>16</v>
      </c>
      <c r="B16" s="3"/>
      <c r="C16" s="5"/>
      <c r="D16" s="4"/>
    </row>
    <row r="17" spans="1:4" hidden="1" x14ac:dyDescent="0.25">
      <c r="A17" s="4" t="s">
        <v>17</v>
      </c>
      <c r="B17" s="3">
        <v>0</v>
      </c>
      <c r="C17" s="5">
        <v>0</v>
      </c>
      <c r="D17" s="4"/>
    </row>
    <row r="18" spans="1:4" hidden="1" x14ac:dyDescent="0.25">
      <c r="A18" s="4" t="s">
        <v>18</v>
      </c>
      <c r="B18" s="3">
        <v>0</v>
      </c>
      <c r="C18" s="5">
        <v>0</v>
      </c>
      <c r="D18" s="4"/>
    </row>
    <row r="19" spans="1:4" hidden="1" x14ac:dyDescent="0.25">
      <c r="A19" s="4" t="s">
        <v>19</v>
      </c>
      <c r="B19" s="3">
        <v>0</v>
      </c>
      <c r="C19" s="5">
        <v>0</v>
      </c>
      <c r="D19" s="4"/>
    </row>
    <row r="20" spans="1:4" hidden="1" x14ac:dyDescent="0.25">
      <c r="A20" s="4" t="s">
        <v>20</v>
      </c>
      <c r="B20" s="3">
        <v>0</v>
      </c>
      <c r="C20" s="5">
        <v>0</v>
      </c>
      <c r="D20" s="4"/>
    </row>
    <row r="21" spans="1:4" hidden="1" x14ac:dyDescent="0.25">
      <c r="A21" s="4" t="s">
        <v>21</v>
      </c>
      <c r="B21" s="3">
        <v>0</v>
      </c>
      <c r="C21" s="5">
        <v>0</v>
      </c>
      <c r="D21" s="4"/>
    </row>
    <row r="22" spans="1:4" hidden="1" x14ac:dyDescent="0.25">
      <c r="A22" s="4" t="s">
        <v>22</v>
      </c>
      <c r="B22" s="3">
        <v>0</v>
      </c>
      <c r="C22" s="5">
        <v>0</v>
      </c>
      <c r="D22" s="4"/>
    </row>
    <row r="23" spans="1:4" x14ac:dyDescent="0.25">
      <c r="A23" s="4" t="s">
        <v>23</v>
      </c>
      <c r="B23" s="6">
        <v>146</v>
      </c>
      <c r="C23" s="7">
        <v>2625.4</v>
      </c>
      <c r="D23" s="7">
        <v>1518.5</v>
      </c>
    </row>
    <row r="24" spans="1:4" x14ac:dyDescent="0.25">
      <c r="A24" s="4" t="s">
        <v>24</v>
      </c>
      <c r="B24" s="6">
        <v>465</v>
      </c>
      <c r="C24" s="7">
        <v>9489.7999999999993</v>
      </c>
      <c r="D24" s="7">
        <v>4247</v>
      </c>
    </row>
    <row r="25" spans="1:4" hidden="1" x14ac:dyDescent="0.25">
      <c r="A25" s="4" t="s">
        <v>25</v>
      </c>
      <c r="B25" s="6">
        <v>0</v>
      </c>
      <c r="C25" s="2"/>
      <c r="D25" s="2"/>
    </row>
    <row r="26" spans="1:4" hidden="1" x14ac:dyDescent="0.25">
      <c r="A26" s="4" t="s">
        <v>26</v>
      </c>
      <c r="B26" s="6">
        <v>0</v>
      </c>
      <c r="C26" s="2"/>
      <c r="D26" s="2"/>
    </row>
    <row r="27" spans="1:4" hidden="1" x14ac:dyDescent="0.25">
      <c r="A27" s="4" t="s">
        <v>27</v>
      </c>
      <c r="B27" s="6">
        <v>0</v>
      </c>
      <c r="C27" s="2"/>
      <c r="D27" s="2"/>
    </row>
    <row r="28" spans="1:4" hidden="1" x14ac:dyDescent="0.25">
      <c r="A28" s="4" t="s">
        <v>28</v>
      </c>
      <c r="B28" s="6">
        <v>0</v>
      </c>
      <c r="C28" s="2"/>
      <c r="D28" s="2"/>
    </row>
    <row r="29" spans="1:4" hidden="1" x14ac:dyDescent="0.25">
      <c r="A29" s="4" t="s">
        <v>29</v>
      </c>
      <c r="B29" s="6">
        <v>0</v>
      </c>
      <c r="C29" s="2"/>
      <c r="D29" s="2"/>
    </row>
    <row r="30" spans="1:4" hidden="1" x14ac:dyDescent="0.25">
      <c r="A30" s="4" t="s">
        <v>30</v>
      </c>
      <c r="B30" s="6">
        <v>0</v>
      </c>
      <c r="C30" s="2"/>
      <c r="D30" s="2"/>
    </row>
    <row r="31" spans="1:4" hidden="1" x14ac:dyDescent="0.25">
      <c r="A31" s="4" t="s">
        <v>31</v>
      </c>
      <c r="B31" s="6">
        <v>0</v>
      </c>
      <c r="C31" s="2"/>
      <c r="D31" s="2"/>
    </row>
    <row r="32" spans="1:4" hidden="1" x14ac:dyDescent="0.25">
      <c r="A32" s="4" t="s">
        <v>32</v>
      </c>
      <c r="B32" s="6">
        <v>0</v>
      </c>
      <c r="C32" s="2"/>
      <c r="D32" s="2"/>
    </row>
    <row r="33" spans="1:4" hidden="1" x14ac:dyDescent="0.25">
      <c r="A33" s="4" t="s">
        <v>33</v>
      </c>
      <c r="B33" s="6">
        <v>0</v>
      </c>
      <c r="C33" s="2"/>
      <c r="D33" s="2"/>
    </row>
    <row r="34" spans="1:4" hidden="1" x14ac:dyDescent="0.25">
      <c r="A34" s="4" t="s">
        <v>34</v>
      </c>
      <c r="B34" s="6">
        <v>0</v>
      </c>
      <c r="C34" s="2"/>
      <c r="D34" s="2"/>
    </row>
    <row r="35" spans="1:4" hidden="1" x14ac:dyDescent="0.25">
      <c r="A35" s="4" t="s">
        <v>35</v>
      </c>
      <c r="B35" s="6">
        <v>0</v>
      </c>
      <c r="C35" s="2"/>
      <c r="D35" s="2"/>
    </row>
    <row r="36" spans="1:4" x14ac:dyDescent="0.25">
      <c r="A36" s="4" t="s">
        <v>36</v>
      </c>
      <c r="B36" s="6">
        <v>369</v>
      </c>
      <c r="C36" s="7">
        <v>5568.4</v>
      </c>
      <c r="D36" s="7">
        <v>2943.5</v>
      </c>
    </row>
    <row r="37" spans="1:4" hidden="1" x14ac:dyDescent="0.25">
      <c r="A37" s="4" t="s">
        <v>37</v>
      </c>
      <c r="B37" s="6">
        <v>0</v>
      </c>
      <c r="C37" s="2"/>
      <c r="D37" s="2"/>
    </row>
    <row r="38" spans="1:4" x14ac:dyDescent="0.25">
      <c r="A38" s="4" t="s">
        <v>38</v>
      </c>
      <c r="B38" s="6">
        <v>226</v>
      </c>
      <c r="C38" s="7">
        <v>3012</v>
      </c>
      <c r="D38" s="7">
        <v>1451.6</v>
      </c>
    </row>
    <row r="39" spans="1:4" hidden="1" x14ac:dyDescent="0.25">
      <c r="A39" s="4" t="s">
        <v>39</v>
      </c>
      <c r="B39" s="6">
        <v>0</v>
      </c>
      <c r="C39" s="2"/>
      <c r="D39" s="2"/>
    </row>
    <row r="40" spans="1:4" hidden="1" x14ac:dyDescent="0.25">
      <c r="A40" s="4" t="s">
        <v>40</v>
      </c>
      <c r="B40" s="6">
        <v>0</v>
      </c>
      <c r="C40" s="2"/>
      <c r="D40" s="2"/>
    </row>
    <row r="41" spans="1:4" x14ac:dyDescent="0.25">
      <c r="A41" s="4" t="s">
        <v>41</v>
      </c>
      <c r="B41" s="6">
        <v>136</v>
      </c>
      <c r="C41" s="7">
        <v>2559.8000000000002</v>
      </c>
      <c r="D41" s="7">
        <v>1070</v>
      </c>
    </row>
    <row r="42" spans="1:4" ht="30" hidden="1" x14ac:dyDescent="0.25">
      <c r="A42" s="4" t="s">
        <v>42</v>
      </c>
      <c r="B42" s="3">
        <v>0</v>
      </c>
      <c r="C42" s="5">
        <v>0</v>
      </c>
      <c r="D42" s="4"/>
    </row>
    <row r="43" spans="1:4" hidden="1" x14ac:dyDescent="0.25">
      <c r="A43" s="4" t="s">
        <v>43</v>
      </c>
      <c r="B43" s="3">
        <v>0</v>
      </c>
      <c r="C43" s="5">
        <v>0</v>
      </c>
      <c r="D43" s="4"/>
    </row>
    <row r="44" spans="1:4" hidden="1" x14ac:dyDescent="0.25">
      <c r="A44" s="4" t="s">
        <v>44</v>
      </c>
      <c r="B44" s="3">
        <v>0</v>
      </c>
      <c r="C44" s="5">
        <v>0</v>
      </c>
      <c r="D44" s="4"/>
    </row>
    <row r="45" spans="1:4" hidden="1" x14ac:dyDescent="0.25">
      <c r="A45" s="4" t="s">
        <v>45</v>
      </c>
      <c r="B45" s="3"/>
      <c r="C45" s="5"/>
      <c r="D45" s="4"/>
    </row>
    <row r="46" spans="1:4" ht="30" hidden="1" x14ac:dyDescent="0.25">
      <c r="A46" s="4" t="s">
        <v>46</v>
      </c>
      <c r="B46" s="3"/>
      <c r="C46" s="5"/>
      <c r="D46" s="4"/>
    </row>
    <row r="47" spans="1:4" hidden="1" x14ac:dyDescent="0.25">
      <c r="A47" s="4" t="s">
        <v>47</v>
      </c>
      <c r="B47" s="3">
        <v>0</v>
      </c>
      <c r="C47" s="5">
        <v>0</v>
      </c>
      <c r="D47" s="4"/>
    </row>
    <row r="48" spans="1:4" hidden="1" x14ac:dyDescent="0.25">
      <c r="A48" s="4" t="s">
        <v>48</v>
      </c>
      <c r="B48" s="3">
        <v>0</v>
      </c>
      <c r="C48" s="5">
        <v>0</v>
      </c>
      <c r="D48" s="4"/>
    </row>
    <row r="49" spans="1:4" x14ac:dyDescent="0.25">
      <c r="A49" s="8" t="s">
        <v>49</v>
      </c>
      <c r="B49" s="9">
        <f>SUM(B13:B48)</f>
        <v>1342</v>
      </c>
      <c r="C49" s="10">
        <f>SUM(C13:C48)</f>
        <v>23255.399999999998</v>
      </c>
      <c r="D49" s="11">
        <f>SUM(D23:D48)</f>
        <v>11230.6</v>
      </c>
    </row>
    <row r="50" spans="1:4" x14ac:dyDescent="0.25">
      <c r="A50" s="41" t="s">
        <v>50</v>
      </c>
      <c r="B50" s="41"/>
      <c r="C50" s="41"/>
      <c r="D50" s="4"/>
    </row>
    <row r="51" spans="1:4" x14ac:dyDescent="0.25">
      <c r="A51" s="41" t="s">
        <v>51</v>
      </c>
      <c r="B51" s="41"/>
      <c r="C51" s="41"/>
      <c r="D51" s="4"/>
    </row>
    <row r="52" spans="1:4" x14ac:dyDescent="0.25">
      <c r="A52" s="12" t="s">
        <v>38</v>
      </c>
      <c r="B52" s="2">
        <v>1216</v>
      </c>
      <c r="C52" s="2">
        <v>384.7</v>
      </c>
      <c r="D52" s="2">
        <v>718.2</v>
      </c>
    </row>
    <row r="53" spans="1:4" hidden="1" x14ac:dyDescent="0.25">
      <c r="A53" s="12" t="s">
        <v>22</v>
      </c>
      <c r="B53" s="2">
        <v>0</v>
      </c>
      <c r="C53" s="2"/>
      <c r="D53" s="2"/>
    </row>
    <row r="54" spans="1:4" hidden="1" x14ac:dyDescent="0.25">
      <c r="A54" s="12" t="s">
        <v>17</v>
      </c>
      <c r="B54" s="2">
        <v>0</v>
      </c>
      <c r="C54" s="2"/>
      <c r="D54" s="2"/>
    </row>
    <row r="55" spans="1:4" hidden="1" x14ac:dyDescent="0.25">
      <c r="A55" s="12" t="s">
        <v>21</v>
      </c>
      <c r="B55" s="2">
        <v>0</v>
      </c>
      <c r="C55" s="2"/>
      <c r="D55" s="2"/>
    </row>
    <row r="56" spans="1:4" hidden="1" x14ac:dyDescent="0.25">
      <c r="A56" s="12" t="s">
        <v>16</v>
      </c>
      <c r="B56" s="2">
        <v>0</v>
      </c>
      <c r="C56" s="2"/>
      <c r="D56" s="2"/>
    </row>
    <row r="57" spans="1:4" x14ac:dyDescent="0.25">
      <c r="A57" s="12" t="s">
        <v>52</v>
      </c>
      <c r="B57" s="2">
        <v>305</v>
      </c>
      <c r="C57" s="2">
        <v>60</v>
      </c>
      <c r="D57" s="2">
        <v>129.6</v>
      </c>
    </row>
    <row r="58" spans="1:4" hidden="1" x14ac:dyDescent="0.25">
      <c r="A58" s="12" t="s">
        <v>44</v>
      </c>
      <c r="B58" s="2">
        <v>0</v>
      </c>
      <c r="C58" s="2"/>
      <c r="D58" s="2"/>
    </row>
    <row r="59" spans="1:4" hidden="1" x14ac:dyDescent="0.25">
      <c r="A59" s="12" t="s">
        <v>13</v>
      </c>
      <c r="B59" s="2">
        <v>0</v>
      </c>
      <c r="C59" s="2"/>
      <c r="D59" s="2"/>
    </row>
    <row r="60" spans="1:4" hidden="1" x14ac:dyDescent="0.25">
      <c r="A60" s="12" t="s">
        <v>33</v>
      </c>
      <c r="B60" s="2">
        <v>0</v>
      </c>
      <c r="C60" s="2"/>
      <c r="D60" s="2"/>
    </row>
    <row r="61" spans="1:4" hidden="1" x14ac:dyDescent="0.25">
      <c r="A61" s="12" t="s">
        <v>48</v>
      </c>
      <c r="B61" s="2">
        <v>0</v>
      </c>
      <c r="C61" s="2"/>
      <c r="D61" s="2"/>
    </row>
    <row r="62" spans="1:4" x14ac:dyDescent="0.25">
      <c r="A62" s="12" t="s">
        <v>41</v>
      </c>
      <c r="B62" s="2">
        <v>573</v>
      </c>
      <c r="C62" s="2">
        <v>156.19999999999999</v>
      </c>
      <c r="D62" s="2">
        <v>341.1</v>
      </c>
    </row>
    <row r="63" spans="1:4" hidden="1" x14ac:dyDescent="0.25">
      <c r="A63" s="12" t="s">
        <v>29</v>
      </c>
      <c r="B63" s="2">
        <v>0</v>
      </c>
      <c r="C63" s="2"/>
      <c r="D63" s="2"/>
    </row>
    <row r="64" spans="1:4" hidden="1" x14ac:dyDescent="0.25">
      <c r="A64" s="12" t="s">
        <v>25</v>
      </c>
      <c r="B64" s="2">
        <v>0</v>
      </c>
      <c r="C64" s="2"/>
      <c r="D64" s="2"/>
    </row>
    <row r="65" spans="1:4" hidden="1" x14ac:dyDescent="0.25">
      <c r="A65" s="12" t="s">
        <v>20</v>
      </c>
      <c r="B65" s="2">
        <v>0</v>
      </c>
      <c r="C65" s="2"/>
      <c r="D65" s="2"/>
    </row>
    <row r="66" spans="1:4" x14ac:dyDescent="0.25">
      <c r="A66" s="12" t="s">
        <v>53</v>
      </c>
      <c r="B66" s="2">
        <v>6</v>
      </c>
      <c r="C66" s="2">
        <v>1.5</v>
      </c>
      <c r="D66" s="2">
        <v>2.4</v>
      </c>
    </row>
    <row r="67" spans="1:4" x14ac:dyDescent="0.25">
      <c r="A67" s="12" t="s">
        <v>39</v>
      </c>
      <c r="B67" s="2">
        <v>1155</v>
      </c>
      <c r="C67" s="2">
        <v>221.6</v>
      </c>
      <c r="D67" s="2">
        <v>485.1</v>
      </c>
    </row>
    <row r="68" spans="1:4" x14ac:dyDescent="0.25">
      <c r="A68" s="12" t="s">
        <v>40</v>
      </c>
      <c r="B68" s="2">
        <v>557</v>
      </c>
      <c r="C68" s="2">
        <v>91.1</v>
      </c>
      <c r="D68" s="2">
        <v>199.8</v>
      </c>
    </row>
    <row r="69" spans="1:4" x14ac:dyDescent="0.25">
      <c r="A69" s="12" t="s">
        <v>23</v>
      </c>
      <c r="B69" s="2">
        <v>1981</v>
      </c>
      <c r="C69" s="2">
        <v>756.4</v>
      </c>
      <c r="D69" s="2">
        <v>2956.7</v>
      </c>
    </row>
    <row r="70" spans="1:4" hidden="1" x14ac:dyDescent="0.25">
      <c r="A70" s="12" t="s">
        <v>18</v>
      </c>
      <c r="B70" s="2">
        <v>0</v>
      </c>
      <c r="C70" s="2"/>
      <c r="D70" s="2"/>
    </row>
    <row r="71" spans="1:4" hidden="1" x14ac:dyDescent="0.25">
      <c r="A71" s="12" t="s">
        <v>15</v>
      </c>
      <c r="B71" s="2">
        <v>0</v>
      </c>
      <c r="C71" s="2"/>
      <c r="D71" s="2"/>
    </row>
    <row r="72" spans="1:4" hidden="1" x14ac:dyDescent="0.25">
      <c r="A72" s="12" t="s">
        <v>54</v>
      </c>
      <c r="B72" s="2">
        <v>0</v>
      </c>
      <c r="C72" s="2"/>
      <c r="D72" s="2"/>
    </row>
    <row r="73" spans="1:4" x14ac:dyDescent="0.25">
      <c r="A73" s="12" t="s">
        <v>24</v>
      </c>
      <c r="B73" s="2">
        <v>5952</v>
      </c>
      <c r="C73" s="2">
        <v>1475.2</v>
      </c>
      <c r="D73" s="2">
        <v>3332.3</v>
      </c>
    </row>
    <row r="74" spans="1:4" hidden="1" x14ac:dyDescent="0.25">
      <c r="A74" s="12" t="s">
        <v>47</v>
      </c>
      <c r="B74" s="2">
        <v>0</v>
      </c>
      <c r="C74" s="2"/>
      <c r="D74" s="2"/>
    </row>
    <row r="75" spans="1:4" hidden="1" x14ac:dyDescent="0.25">
      <c r="A75" s="12" t="s">
        <v>32</v>
      </c>
      <c r="B75" s="2">
        <v>0</v>
      </c>
      <c r="C75" s="2"/>
      <c r="D75" s="2"/>
    </row>
    <row r="76" spans="1:4" hidden="1" x14ac:dyDescent="0.25">
      <c r="A76" s="12" t="s">
        <v>55</v>
      </c>
      <c r="B76" s="2">
        <v>0</v>
      </c>
      <c r="C76" s="2"/>
      <c r="D76" s="2"/>
    </row>
    <row r="77" spans="1:4" hidden="1" x14ac:dyDescent="0.25">
      <c r="A77" s="12" t="s">
        <v>56</v>
      </c>
      <c r="B77" s="2">
        <v>0</v>
      </c>
      <c r="C77" s="2"/>
      <c r="D77" s="2"/>
    </row>
    <row r="78" spans="1:4" x14ac:dyDescent="0.25">
      <c r="A78" s="12" t="s">
        <v>57</v>
      </c>
      <c r="B78" s="2">
        <v>707</v>
      </c>
      <c r="C78" s="2">
        <v>170.8</v>
      </c>
      <c r="D78" s="2">
        <v>379.5</v>
      </c>
    </row>
    <row r="79" spans="1:4" hidden="1" x14ac:dyDescent="0.25">
      <c r="A79" s="12" t="s">
        <v>30</v>
      </c>
      <c r="B79" s="2">
        <v>0</v>
      </c>
      <c r="C79" s="2"/>
      <c r="D79" s="2"/>
    </row>
    <row r="80" spans="1:4" hidden="1" x14ac:dyDescent="0.25">
      <c r="A80" s="12" t="s">
        <v>58</v>
      </c>
      <c r="B80" s="2">
        <v>0</v>
      </c>
      <c r="C80" s="2"/>
      <c r="D80" s="2"/>
    </row>
    <row r="81" spans="1:4" hidden="1" x14ac:dyDescent="0.25">
      <c r="A81" s="12" t="s">
        <v>59</v>
      </c>
      <c r="B81" s="2"/>
      <c r="C81" s="2"/>
      <c r="D81" s="2"/>
    </row>
    <row r="82" spans="1:4" hidden="1" x14ac:dyDescent="0.25">
      <c r="A82" s="12" t="s">
        <v>19</v>
      </c>
      <c r="B82" s="2">
        <v>0</v>
      </c>
      <c r="C82" s="2"/>
      <c r="D82" s="2"/>
    </row>
    <row r="83" spans="1:4" s="13" customFormat="1" x14ac:dyDescent="0.25">
      <c r="A83" s="8" t="s">
        <v>60</v>
      </c>
      <c r="B83" s="9">
        <f>SUM(B52:B82)</f>
        <v>12452</v>
      </c>
      <c r="C83" s="10">
        <f>SUM(C52:C82)</f>
        <v>3317.5</v>
      </c>
      <c r="D83" s="5">
        <f>SUM(D52:D82)</f>
        <v>8544.7000000000007</v>
      </c>
    </row>
    <row r="84" spans="1:4" hidden="1" x14ac:dyDescent="0.25">
      <c r="A84" s="14" t="s">
        <v>61</v>
      </c>
      <c r="B84" s="2">
        <v>0</v>
      </c>
      <c r="C84" s="2"/>
      <c r="D84" s="2"/>
    </row>
    <row r="85" spans="1:4" hidden="1" x14ac:dyDescent="0.25">
      <c r="A85" s="14" t="s">
        <v>62</v>
      </c>
      <c r="B85" s="2">
        <v>0</v>
      </c>
      <c r="C85" s="2"/>
      <c r="D85" s="2"/>
    </row>
    <row r="86" spans="1:4" hidden="1" x14ac:dyDescent="0.25">
      <c r="A86" s="15" t="s">
        <v>63</v>
      </c>
      <c r="B86" s="2">
        <v>0</v>
      </c>
      <c r="C86" s="2"/>
      <c r="D86" s="2"/>
    </row>
    <row r="87" spans="1:4" hidden="1" x14ac:dyDescent="0.25">
      <c r="A87" s="15" t="s">
        <v>64</v>
      </c>
      <c r="B87" s="1"/>
      <c r="D87" s="2"/>
    </row>
    <row r="88" spans="1:4" x14ac:dyDescent="0.25">
      <c r="A88" s="15" t="s">
        <v>65</v>
      </c>
      <c r="B88" s="2">
        <v>81</v>
      </c>
      <c r="C88" s="2">
        <v>22.1</v>
      </c>
      <c r="D88" s="2">
        <v>135</v>
      </c>
    </row>
    <row r="89" spans="1:4" x14ac:dyDescent="0.25">
      <c r="A89" s="15" t="s">
        <v>66</v>
      </c>
      <c r="B89" s="2">
        <v>21</v>
      </c>
      <c r="C89" s="2">
        <v>5.7</v>
      </c>
      <c r="D89" s="2"/>
    </row>
    <row r="90" spans="1:4" x14ac:dyDescent="0.25">
      <c r="A90" s="15" t="s">
        <v>67</v>
      </c>
      <c r="B90" s="2">
        <v>732</v>
      </c>
      <c r="C90" s="2">
        <v>199.9</v>
      </c>
      <c r="D90" s="2">
        <v>99.8</v>
      </c>
    </row>
    <row r="91" spans="1:4" hidden="1" x14ac:dyDescent="0.25">
      <c r="A91" s="15" t="s">
        <v>68</v>
      </c>
      <c r="B91" s="3">
        <v>0</v>
      </c>
      <c r="C91" s="5"/>
      <c r="D91" s="4"/>
    </row>
    <row r="92" spans="1:4" s="19" customFormat="1" x14ac:dyDescent="0.25">
      <c r="A92" s="16" t="s">
        <v>69</v>
      </c>
      <c r="B92" s="17">
        <f>SUM(B84:B91)</f>
        <v>834</v>
      </c>
      <c r="C92" s="18">
        <f>SUM(C84:C91)</f>
        <v>227.70000000000002</v>
      </c>
      <c r="D92" s="18">
        <f>SUM(D86:D91)</f>
        <v>234.8</v>
      </c>
    </row>
    <row r="93" spans="1:4" x14ac:dyDescent="0.25">
      <c r="A93" s="8" t="s">
        <v>49</v>
      </c>
      <c r="B93" s="9">
        <f>B83+B92</f>
        <v>13286</v>
      </c>
      <c r="C93" s="10">
        <f>C83+C92</f>
        <v>3545.2</v>
      </c>
      <c r="D93" s="10">
        <v>8779.5</v>
      </c>
    </row>
    <row r="94" spans="1:4" x14ac:dyDescent="0.25">
      <c r="A94" s="38" t="s">
        <v>70</v>
      </c>
      <c r="B94" s="39"/>
      <c r="C94" s="40"/>
      <c r="D94" s="10"/>
    </row>
    <row r="95" spans="1:4" x14ac:dyDescent="0.25">
      <c r="A95" s="20" t="s">
        <v>71</v>
      </c>
      <c r="B95" s="2">
        <v>2714</v>
      </c>
      <c r="C95" s="2">
        <v>4836.8999999999996</v>
      </c>
      <c r="D95" s="2"/>
    </row>
    <row r="96" spans="1:4" x14ac:dyDescent="0.25">
      <c r="A96" s="38" t="s">
        <v>72</v>
      </c>
      <c r="B96" s="39"/>
      <c r="C96" s="40"/>
      <c r="D96" s="2"/>
    </row>
    <row r="97" spans="1:4" x14ac:dyDescent="0.25">
      <c r="A97" s="20" t="s">
        <v>72</v>
      </c>
      <c r="B97" s="2">
        <v>2516</v>
      </c>
      <c r="C97" s="2">
        <v>5154.5</v>
      </c>
      <c r="D97" s="2"/>
    </row>
    <row r="98" spans="1:4" x14ac:dyDescent="0.25">
      <c r="A98" s="41" t="s">
        <v>73</v>
      </c>
      <c r="B98" s="41"/>
      <c r="C98" s="41"/>
      <c r="D98" s="4"/>
    </row>
    <row r="99" spans="1:4" x14ac:dyDescent="0.25">
      <c r="A99" s="12" t="s">
        <v>38</v>
      </c>
      <c r="B99" s="2">
        <v>191</v>
      </c>
      <c r="C99" s="7">
        <v>124.7</v>
      </c>
      <c r="D99" s="7">
        <v>52.4</v>
      </c>
    </row>
    <row r="100" spans="1:4" hidden="1" x14ac:dyDescent="0.25">
      <c r="A100" s="12" t="s">
        <v>22</v>
      </c>
      <c r="B100" s="2">
        <v>0</v>
      </c>
      <c r="C100" s="21"/>
      <c r="D100" s="21"/>
    </row>
    <row r="101" spans="1:4" hidden="1" x14ac:dyDescent="0.25">
      <c r="A101" s="12" t="s">
        <v>17</v>
      </c>
      <c r="B101" s="2">
        <v>0</v>
      </c>
      <c r="C101" s="21"/>
      <c r="D101" s="21"/>
    </row>
    <row r="102" spans="1:4" hidden="1" x14ac:dyDescent="0.25">
      <c r="A102" s="12" t="s">
        <v>21</v>
      </c>
      <c r="B102" s="2">
        <v>0</v>
      </c>
      <c r="C102" s="21"/>
      <c r="D102" s="21"/>
    </row>
    <row r="103" spans="1:4" hidden="1" x14ac:dyDescent="0.25">
      <c r="A103" s="12" t="s">
        <v>16</v>
      </c>
      <c r="B103" s="2">
        <v>0</v>
      </c>
      <c r="C103" s="21"/>
      <c r="D103" s="21"/>
    </row>
    <row r="104" spans="1:4" hidden="1" x14ac:dyDescent="0.25">
      <c r="A104" s="12" t="s">
        <v>52</v>
      </c>
      <c r="B104" s="2"/>
      <c r="C104" s="7"/>
      <c r="D104" s="7">
        <v>22.1</v>
      </c>
    </row>
    <row r="105" spans="1:4" hidden="1" x14ac:dyDescent="0.25">
      <c r="A105" s="12" t="s">
        <v>44</v>
      </c>
      <c r="B105" s="2">
        <v>0</v>
      </c>
      <c r="C105" s="21"/>
      <c r="D105" s="21"/>
    </row>
    <row r="106" spans="1:4" hidden="1" x14ac:dyDescent="0.25">
      <c r="A106" s="12" t="s">
        <v>13</v>
      </c>
      <c r="B106" s="2">
        <v>0</v>
      </c>
      <c r="C106" s="21"/>
      <c r="D106" s="21"/>
    </row>
    <row r="107" spans="1:4" hidden="1" x14ac:dyDescent="0.25">
      <c r="A107" s="12" t="s">
        <v>33</v>
      </c>
      <c r="B107" s="2">
        <v>0</v>
      </c>
      <c r="C107" s="21"/>
      <c r="D107" s="21"/>
    </row>
    <row r="108" spans="1:4" hidden="1" x14ac:dyDescent="0.25">
      <c r="A108" s="12" t="s">
        <v>48</v>
      </c>
      <c r="B108" s="2">
        <v>0</v>
      </c>
      <c r="C108" s="21"/>
      <c r="D108" s="21"/>
    </row>
    <row r="109" spans="1:4" x14ac:dyDescent="0.25">
      <c r="A109" s="12" t="s">
        <v>41</v>
      </c>
      <c r="B109" s="2">
        <v>492</v>
      </c>
      <c r="C109" s="7">
        <v>300.8</v>
      </c>
      <c r="D109" s="7">
        <v>113.7</v>
      </c>
    </row>
    <row r="110" spans="1:4" hidden="1" x14ac:dyDescent="0.25">
      <c r="A110" s="12" t="s">
        <v>29</v>
      </c>
      <c r="B110" s="2">
        <v>0</v>
      </c>
      <c r="C110" s="21"/>
      <c r="D110" s="21"/>
    </row>
    <row r="111" spans="1:4" hidden="1" x14ac:dyDescent="0.25">
      <c r="A111" s="12" t="s">
        <v>25</v>
      </c>
      <c r="B111" s="2">
        <v>0</v>
      </c>
      <c r="C111" s="21"/>
      <c r="D111" s="21"/>
    </row>
    <row r="112" spans="1:4" hidden="1" x14ac:dyDescent="0.25">
      <c r="A112" s="12" t="s">
        <v>20</v>
      </c>
      <c r="B112" s="2">
        <v>0</v>
      </c>
      <c r="C112" s="21"/>
      <c r="D112" s="21"/>
    </row>
    <row r="113" spans="1:4" hidden="1" x14ac:dyDescent="0.25">
      <c r="A113" s="12" t="s">
        <v>53</v>
      </c>
      <c r="B113" s="2">
        <v>0</v>
      </c>
      <c r="C113" s="21"/>
      <c r="D113" s="21"/>
    </row>
    <row r="114" spans="1:4" x14ac:dyDescent="0.25">
      <c r="A114" s="12" t="s">
        <v>39</v>
      </c>
      <c r="B114" s="2">
        <v>17</v>
      </c>
      <c r="C114" s="7">
        <v>10.4</v>
      </c>
      <c r="D114" s="7">
        <v>3.5</v>
      </c>
    </row>
    <row r="115" spans="1:4" x14ac:dyDescent="0.25">
      <c r="A115" s="12" t="s">
        <v>40</v>
      </c>
      <c r="B115" s="2">
        <v>28</v>
      </c>
      <c r="C115" s="7">
        <v>17.100000000000001</v>
      </c>
      <c r="D115" s="7">
        <v>6.1</v>
      </c>
    </row>
    <row r="116" spans="1:4" x14ac:dyDescent="0.25">
      <c r="A116" s="12" t="s">
        <v>23</v>
      </c>
      <c r="B116" s="2">
        <v>463</v>
      </c>
      <c r="C116" s="7">
        <v>444.4</v>
      </c>
      <c r="D116" s="7">
        <v>189.3</v>
      </c>
    </row>
    <row r="117" spans="1:4" hidden="1" x14ac:dyDescent="0.25">
      <c r="A117" s="12" t="s">
        <v>18</v>
      </c>
      <c r="B117" s="2">
        <v>0</v>
      </c>
      <c r="C117" s="21"/>
      <c r="D117" s="21"/>
    </row>
    <row r="118" spans="1:4" hidden="1" x14ac:dyDescent="0.25">
      <c r="A118" s="12" t="s">
        <v>15</v>
      </c>
      <c r="B118" s="2">
        <v>0</v>
      </c>
      <c r="C118" s="21"/>
      <c r="D118" s="21"/>
    </row>
    <row r="119" spans="1:4" hidden="1" x14ac:dyDescent="0.25">
      <c r="A119" s="12" t="s">
        <v>54</v>
      </c>
      <c r="B119" s="2">
        <v>0</v>
      </c>
      <c r="C119" s="21"/>
      <c r="D119" s="21"/>
    </row>
    <row r="120" spans="1:4" x14ac:dyDescent="0.25">
      <c r="A120" s="12" t="s">
        <v>24</v>
      </c>
      <c r="B120" s="2">
        <v>4770</v>
      </c>
      <c r="C120" s="7">
        <v>2916.8</v>
      </c>
      <c r="D120" s="7">
        <v>1366.3</v>
      </c>
    </row>
    <row r="121" spans="1:4" hidden="1" x14ac:dyDescent="0.25">
      <c r="A121" s="12" t="s">
        <v>47</v>
      </c>
      <c r="B121" s="2">
        <v>0</v>
      </c>
      <c r="C121" s="21"/>
      <c r="D121" s="21"/>
    </row>
    <row r="122" spans="1:4" hidden="1" x14ac:dyDescent="0.25">
      <c r="A122" s="12" t="s">
        <v>32</v>
      </c>
      <c r="B122" s="2">
        <v>0</v>
      </c>
      <c r="C122" s="21"/>
      <c r="D122" s="21"/>
    </row>
    <row r="123" spans="1:4" hidden="1" x14ac:dyDescent="0.25">
      <c r="A123" s="12" t="s">
        <v>55</v>
      </c>
      <c r="B123" s="2">
        <v>0</v>
      </c>
      <c r="C123" s="21"/>
      <c r="D123" s="21"/>
    </row>
    <row r="124" spans="1:4" hidden="1" x14ac:dyDescent="0.25">
      <c r="A124" s="12" t="s">
        <v>56</v>
      </c>
      <c r="B124" s="2">
        <v>0</v>
      </c>
      <c r="C124" s="21"/>
      <c r="D124" s="21"/>
    </row>
    <row r="125" spans="1:4" x14ac:dyDescent="0.25">
      <c r="A125" s="12" t="s">
        <v>57</v>
      </c>
      <c r="B125" s="2">
        <v>311</v>
      </c>
      <c r="C125" s="7">
        <v>190.2</v>
      </c>
      <c r="D125" s="7">
        <v>78.8</v>
      </c>
    </row>
    <row r="126" spans="1:4" hidden="1" x14ac:dyDescent="0.25">
      <c r="A126" s="12" t="s">
        <v>30</v>
      </c>
      <c r="B126" s="3">
        <v>0</v>
      </c>
      <c r="C126" s="5">
        <v>0</v>
      </c>
      <c r="D126" s="4"/>
    </row>
    <row r="127" spans="1:4" hidden="1" x14ac:dyDescent="0.25">
      <c r="A127" s="12" t="s">
        <v>58</v>
      </c>
      <c r="B127" s="3"/>
      <c r="C127" s="5"/>
      <c r="D127" s="4"/>
    </row>
    <row r="128" spans="1:4" hidden="1" x14ac:dyDescent="0.25">
      <c r="A128" s="12" t="s">
        <v>59</v>
      </c>
      <c r="B128" s="3"/>
      <c r="C128" s="5"/>
      <c r="D128" s="4"/>
    </row>
    <row r="129" spans="1:4" hidden="1" x14ac:dyDescent="0.25">
      <c r="A129" s="12" t="s">
        <v>19</v>
      </c>
      <c r="B129" s="3"/>
      <c r="C129" s="5"/>
      <c r="D129" s="4"/>
    </row>
    <row r="130" spans="1:4" x14ac:dyDescent="0.25">
      <c r="A130" s="8" t="s">
        <v>49</v>
      </c>
      <c r="B130" s="9">
        <f>SUM(B99:B129)</f>
        <v>6272</v>
      </c>
      <c r="C130" s="10">
        <f t="shared" ref="C130" si="0">SUM(C99:C129)</f>
        <v>4004.4</v>
      </c>
      <c r="D130" s="10">
        <v>1832.2</v>
      </c>
    </row>
    <row r="131" spans="1:4" x14ac:dyDescent="0.25">
      <c r="A131" s="41" t="s">
        <v>74</v>
      </c>
      <c r="B131" s="41"/>
      <c r="C131" s="41"/>
      <c r="D131" s="4"/>
    </row>
    <row r="132" spans="1:4" x14ac:dyDescent="0.25">
      <c r="A132" s="12" t="s">
        <v>38</v>
      </c>
      <c r="B132" s="2">
        <v>714</v>
      </c>
      <c r="C132" s="2">
        <v>1053.0999999999999</v>
      </c>
      <c r="D132" s="2">
        <v>872.1</v>
      </c>
    </row>
    <row r="133" spans="1:4" hidden="1" x14ac:dyDescent="0.25">
      <c r="A133" s="12" t="s">
        <v>22</v>
      </c>
      <c r="B133" s="4"/>
      <c r="C133" s="4"/>
      <c r="D133" s="4"/>
    </row>
    <row r="134" spans="1:4" hidden="1" x14ac:dyDescent="0.25">
      <c r="A134" s="12" t="s">
        <v>17</v>
      </c>
      <c r="B134" s="4"/>
      <c r="C134" s="4"/>
      <c r="D134" s="4"/>
    </row>
    <row r="135" spans="1:4" hidden="1" x14ac:dyDescent="0.25">
      <c r="A135" s="12" t="s">
        <v>21</v>
      </c>
      <c r="B135" s="4"/>
      <c r="C135" s="4"/>
      <c r="D135" s="4"/>
    </row>
    <row r="136" spans="1:4" hidden="1" x14ac:dyDescent="0.25">
      <c r="A136" s="12" t="s">
        <v>16</v>
      </c>
      <c r="B136" s="4"/>
      <c r="C136" s="4"/>
      <c r="D136" s="4"/>
    </row>
    <row r="137" spans="1:4" x14ac:dyDescent="0.25">
      <c r="A137" s="12" t="s">
        <v>52</v>
      </c>
      <c r="B137" s="2">
        <v>516</v>
      </c>
      <c r="C137" s="2">
        <v>520.4</v>
      </c>
      <c r="D137" s="2">
        <v>431.3</v>
      </c>
    </row>
    <row r="138" spans="1:4" hidden="1" x14ac:dyDescent="0.25">
      <c r="A138" s="12" t="s">
        <v>44</v>
      </c>
      <c r="B138" s="4"/>
      <c r="C138" s="4"/>
      <c r="D138" s="4"/>
    </row>
    <row r="139" spans="1:4" hidden="1" x14ac:dyDescent="0.25">
      <c r="A139" s="12" t="s">
        <v>13</v>
      </c>
      <c r="B139" s="4"/>
      <c r="C139" s="4"/>
      <c r="D139" s="4"/>
    </row>
    <row r="140" spans="1:4" hidden="1" x14ac:dyDescent="0.25">
      <c r="A140" s="12" t="s">
        <v>33</v>
      </c>
      <c r="B140" s="4"/>
      <c r="C140" s="4"/>
      <c r="D140" s="4"/>
    </row>
    <row r="141" spans="1:4" hidden="1" x14ac:dyDescent="0.25">
      <c r="A141" s="12" t="s">
        <v>48</v>
      </c>
      <c r="B141" s="4"/>
      <c r="C141" s="4"/>
      <c r="D141" s="4"/>
    </row>
    <row r="142" spans="1:4" x14ac:dyDescent="0.25">
      <c r="A142" s="12" t="s">
        <v>41</v>
      </c>
      <c r="B142" s="2">
        <v>321</v>
      </c>
      <c r="C142" s="2">
        <v>311.60000000000002</v>
      </c>
      <c r="D142" s="2">
        <v>258.39999999999998</v>
      </c>
    </row>
    <row r="143" spans="1:4" ht="13.5" hidden="1" customHeight="1" x14ac:dyDescent="0.25">
      <c r="A143" s="12" t="s">
        <v>29</v>
      </c>
      <c r="B143" s="4"/>
      <c r="C143" s="4"/>
      <c r="D143" s="4"/>
    </row>
    <row r="144" spans="1:4" hidden="1" x14ac:dyDescent="0.25">
      <c r="A144" s="12" t="s">
        <v>25</v>
      </c>
      <c r="B144" s="4"/>
      <c r="C144" s="4"/>
      <c r="D144" s="4"/>
    </row>
    <row r="145" spans="1:4" hidden="1" x14ac:dyDescent="0.25">
      <c r="A145" s="12" t="s">
        <v>20</v>
      </c>
      <c r="B145" s="4"/>
      <c r="C145" s="4"/>
      <c r="D145" s="4"/>
    </row>
    <row r="146" spans="1:4" x14ac:dyDescent="0.25">
      <c r="A146" s="12" t="s">
        <v>53</v>
      </c>
      <c r="B146" s="2">
        <v>1</v>
      </c>
      <c r="C146" s="2">
        <v>1.4</v>
      </c>
      <c r="D146" s="2">
        <v>0.1</v>
      </c>
    </row>
    <row r="147" spans="1:4" x14ac:dyDescent="0.25">
      <c r="A147" s="12" t="s">
        <v>39</v>
      </c>
      <c r="B147" s="2">
        <v>634</v>
      </c>
      <c r="C147" s="2">
        <v>612.1</v>
      </c>
      <c r="D147" s="2">
        <v>501.9</v>
      </c>
    </row>
    <row r="148" spans="1:4" x14ac:dyDescent="0.25">
      <c r="A148" s="12" t="s">
        <v>40</v>
      </c>
      <c r="B148" s="2">
        <v>360</v>
      </c>
      <c r="C148" s="2">
        <v>273.3</v>
      </c>
      <c r="D148" s="2">
        <v>225.7</v>
      </c>
    </row>
    <row r="149" spans="1:4" x14ac:dyDescent="0.25">
      <c r="A149" s="12" t="s">
        <v>23</v>
      </c>
      <c r="B149" s="2">
        <v>1541</v>
      </c>
      <c r="C149" s="2">
        <v>1833</v>
      </c>
      <c r="D149" s="2">
        <v>1518.7</v>
      </c>
    </row>
    <row r="150" spans="1:4" hidden="1" x14ac:dyDescent="0.25">
      <c r="A150" s="12" t="s">
        <v>18</v>
      </c>
      <c r="B150" s="4"/>
      <c r="C150" s="4"/>
      <c r="D150" s="4"/>
    </row>
    <row r="151" spans="1:4" hidden="1" x14ac:dyDescent="0.25">
      <c r="A151" s="12" t="s">
        <v>15</v>
      </c>
      <c r="B151" s="4"/>
      <c r="C151" s="4"/>
      <c r="D151" s="4"/>
    </row>
    <row r="152" spans="1:4" hidden="1" x14ac:dyDescent="0.25">
      <c r="A152" s="12" t="s">
        <v>54</v>
      </c>
      <c r="B152" s="4"/>
      <c r="C152" s="4"/>
      <c r="D152" s="4"/>
    </row>
    <row r="153" spans="1:4" s="24" customFormat="1" x14ac:dyDescent="0.25">
      <c r="A153" s="22" t="s">
        <v>24</v>
      </c>
      <c r="B153" s="23">
        <f>1946-92</f>
        <v>1854</v>
      </c>
      <c r="C153" s="23">
        <f>2848.1-432.4</f>
        <v>2415.6999999999998</v>
      </c>
      <c r="D153" s="23">
        <v>1837.5</v>
      </c>
    </row>
    <row r="154" spans="1:4" hidden="1" x14ac:dyDescent="0.25">
      <c r="A154" s="12" t="s">
        <v>47</v>
      </c>
      <c r="B154" s="4"/>
      <c r="C154" s="4"/>
      <c r="D154" s="4"/>
    </row>
    <row r="155" spans="1:4" hidden="1" x14ac:dyDescent="0.25">
      <c r="A155" s="12" t="s">
        <v>32</v>
      </c>
      <c r="B155" s="4"/>
      <c r="C155" s="4"/>
      <c r="D155" s="4"/>
    </row>
    <row r="156" spans="1:4" hidden="1" x14ac:dyDescent="0.25">
      <c r="A156" s="12" t="s">
        <v>55</v>
      </c>
      <c r="B156" s="4"/>
      <c r="C156" s="4"/>
      <c r="D156" s="4"/>
    </row>
    <row r="157" spans="1:4" hidden="1" x14ac:dyDescent="0.25">
      <c r="A157" s="12" t="s">
        <v>56</v>
      </c>
      <c r="B157" s="4"/>
      <c r="C157" s="4"/>
      <c r="D157" s="4"/>
    </row>
    <row r="158" spans="1:4" x14ac:dyDescent="0.25">
      <c r="A158" s="12" t="s">
        <v>57</v>
      </c>
      <c r="B158" s="2">
        <v>504</v>
      </c>
      <c r="C158" s="2">
        <v>737.6</v>
      </c>
      <c r="D158" s="2">
        <v>375.2</v>
      </c>
    </row>
    <row r="159" spans="1:4" hidden="1" x14ac:dyDescent="0.25">
      <c r="A159" s="12" t="s">
        <v>30</v>
      </c>
      <c r="B159" s="4"/>
      <c r="C159" s="4"/>
      <c r="D159" s="4"/>
    </row>
    <row r="160" spans="1:4" x14ac:dyDescent="0.25">
      <c r="A160" s="12" t="s">
        <v>58</v>
      </c>
      <c r="B160" s="2">
        <v>4462</v>
      </c>
      <c r="C160" s="2">
        <v>2516.8000000000002</v>
      </c>
      <c r="D160" s="2">
        <v>2913.5</v>
      </c>
    </row>
    <row r="161" spans="1:4" hidden="1" x14ac:dyDescent="0.25">
      <c r="A161" s="12" t="s">
        <v>59</v>
      </c>
      <c r="B161" s="2"/>
      <c r="C161" s="2"/>
      <c r="D161" s="2"/>
    </row>
    <row r="162" spans="1:4" hidden="1" x14ac:dyDescent="0.25">
      <c r="A162" s="12" t="s">
        <v>19</v>
      </c>
      <c r="B162" s="3"/>
      <c r="C162" s="5"/>
      <c r="D162" s="4"/>
    </row>
    <row r="163" spans="1:4" s="28" customFormat="1" hidden="1" x14ac:dyDescent="0.25">
      <c r="A163" s="25" t="s">
        <v>75</v>
      </c>
      <c r="B163" s="26"/>
      <c r="C163" s="27"/>
    </row>
    <row r="164" spans="1:4" s="28" customFormat="1" hidden="1" x14ac:dyDescent="0.25">
      <c r="A164" s="25" t="s">
        <v>76</v>
      </c>
      <c r="B164" s="26"/>
      <c r="C164" s="27"/>
    </row>
    <row r="165" spans="1:4" s="28" customFormat="1" x14ac:dyDescent="0.25">
      <c r="A165" s="25" t="s">
        <v>77</v>
      </c>
      <c r="B165" s="26">
        <v>1275</v>
      </c>
      <c r="C165" s="27">
        <v>816.6</v>
      </c>
    </row>
    <row r="166" spans="1:4" s="28" customFormat="1" x14ac:dyDescent="0.25">
      <c r="A166" s="25" t="s">
        <v>78</v>
      </c>
      <c r="B166" s="26">
        <v>583</v>
      </c>
      <c r="C166" s="27">
        <v>513.4</v>
      </c>
    </row>
    <row r="167" spans="1:4" s="28" customFormat="1" hidden="1" x14ac:dyDescent="0.25">
      <c r="A167" s="25" t="s">
        <v>79</v>
      </c>
      <c r="B167" s="26"/>
      <c r="C167" s="27"/>
    </row>
    <row r="168" spans="1:4" s="28" customFormat="1" hidden="1" x14ac:dyDescent="0.25">
      <c r="A168" s="25" t="s">
        <v>80</v>
      </c>
      <c r="B168" s="26"/>
      <c r="C168" s="27"/>
    </row>
    <row r="169" spans="1:4" hidden="1" x14ac:dyDescent="0.25">
      <c r="A169" s="8" t="s">
        <v>60</v>
      </c>
      <c r="B169" s="9">
        <f>SUM(B132:B162)</f>
        <v>10907</v>
      </c>
      <c r="C169" s="10">
        <f>SUM(C132:C162)</f>
        <v>10275</v>
      </c>
      <c r="D169" s="5">
        <f>SUM(D132:D168)</f>
        <v>8934.4</v>
      </c>
    </row>
    <row r="170" spans="1:4" hidden="1" x14ac:dyDescent="0.25">
      <c r="A170" s="15" t="s">
        <v>63</v>
      </c>
      <c r="B170" s="3"/>
      <c r="C170" s="5"/>
      <c r="D170" s="4"/>
    </row>
    <row r="171" spans="1:4" hidden="1" x14ac:dyDescent="0.25">
      <c r="A171" s="15" t="s">
        <v>81</v>
      </c>
      <c r="B171" s="3"/>
      <c r="C171" s="5"/>
      <c r="D171" s="4"/>
    </row>
    <row r="172" spans="1:4" hidden="1" x14ac:dyDescent="0.25">
      <c r="A172" s="15" t="s">
        <v>65</v>
      </c>
      <c r="B172" s="3"/>
      <c r="C172" s="5"/>
      <c r="D172" s="4"/>
    </row>
    <row r="173" spans="1:4" hidden="1" x14ac:dyDescent="0.25">
      <c r="A173" s="15" t="s">
        <v>66</v>
      </c>
      <c r="B173" s="3"/>
      <c r="C173" s="5"/>
      <c r="D173" s="4"/>
    </row>
    <row r="174" spans="1:4" hidden="1" x14ac:dyDescent="0.25">
      <c r="A174" s="15" t="s">
        <v>67</v>
      </c>
      <c r="B174" s="3">
        <v>0</v>
      </c>
      <c r="C174" s="5"/>
      <c r="D174" s="4"/>
    </row>
    <row r="175" spans="1:4" hidden="1" x14ac:dyDescent="0.25">
      <c r="A175" s="15" t="s">
        <v>68</v>
      </c>
      <c r="B175" s="3">
        <v>0</v>
      </c>
      <c r="C175" s="5"/>
      <c r="D175" s="4"/>
    </row>
    <row r="176" spans="1:4" hidden="1" x14ac:dyDescent="0.25">
      <c r="A176" s="14" t="s">
        <v>82</v>
      </c>
      <c r="B176" s="3"/>
      <c r="C176" s="5"/>
      <c r="D176" s="4"/>
    </row>
    <row r="177" spans="1:4" hidden="1" x14ac:dyDescent="0.25">
      <c r="A177" s="15" t="s">
        <v>83</v>
      </c>
      <c r="B177" s="3">
        <v>0</v>
      </c>
      <c r="C177" s="5"/>
      <c r="D177" s="4"/>
    </row>
    <row r="178" spans="1:4" s="13" customFormat="1" ht="19.5" hidden="1" customHeight="1" x14ac:dyDescent="0.25">
      <c r="A178" s="16" t="s">
        <v>69</v>
      </c>
      <c r="B178" s="17">
        <f>SUM(B170:B177)</f>
        <v>0</v>
      </c>
      <c r="C178" s="18"/>
      <c r="D178" s="18">
        <f>SUM(D170:D177)</f>
        <v>0</v>
      </c>
    </row>
    <row r="179" spans="1:4" x14ac:dyDescent="0.25">
      <c r="A179" s="8" t="s">
        <v>49</v>
      </c>
      <c r="B179" s="9">
        <f>B169+B178</f>
        <v>10907</v>
      </c>
      <c r="C179" s="10">
        <f>C169+C178</f>
        <v>10275</v>
      </c>
      <c r="D179" s="10">
        <v>8934.4</v>
      </c>
    </row>
    <row r="180" spans="1:4" x14ac:dyDescent="0.25">
      <c r="A180" s="41" t="s">
        <v>84</v>
      </c>
      <c r="B180" s="41"/>
      <c r="C180" s="41"/>
      <c r="D180" s="4"/>
    </row>
    <row r="181" spans="1:4" hidden="1" x14ac:dyDescent="0.25">
      <c r="A181" s="12" t="s">
        <v>13</v>
      </c>
      <c r="B181" s="29">
        <v>0</v>
      </c>
      <c r="C181" s="30">
        <v>0</v>
      </c>
      <c r="D181" s="4"/>
    </row>
    <row r="182" spans="1:4" hidden="1" x14ac:dyDescent="0.25">
      <c r="A182" s="12" t="s">
        <v>15</v>
      </c>
      <c r="B182" s="29">
        <v>0</v>
      </c>
      <c r="C182" s="30">
        <v>0</v>
      </c>
      <c r="D182" s="4"/>
    </row>
    <row r="183" spans="1:4" hidden="1" x14ac:dyDescent="0.25">
      <c r="A183" s="12" t="s">
        <v>17</v>
      </c>
      <c r="B183" s="29">
        <v>0</v>
      </c>
      <c r="C183" s="30">
        <v>0</v>
      </c>
      <c r="D183" s="4"/>
    </row>
    <row r="184" spans="1:4" hidden="1" x14ac:dyDescent="0.25">
      <c r="A184" s="12" t="s">
        <v>18</v>
      </c>
      <c r="B184" s="29">
        <v>0</v>
      </c>
      <c r="C184" s="30">
        <v>0</v>
      </c>
      <c r="D184" s="4"/>
    </row>
    <row r="185" spans="1:4" hidden="1" x14ac:dyDescent="0.25">
      <c r="A185" s="12" t="s">
        <v>19</v>
      </c>
      <c r="B185" s="29">
        <v>0</v>
      </c>
      <c r="C185" s="30">
        <v>0</v>
      </c>
      <c r="D185" s="4"/>
    </row>
    <row r="186" spans="1:4" hidden="1" x14ac:dyDescent="0.25">
      <c r="A186" s="12" t="s">
        <v>20</v>
      </c>
      <c r="B186" s="29">
        <v>0</v>
      </c>
      <c r="C186" s="30">
        <v>0</v>
      </c>
      <c r="D186" s="4"/>
    </row>
    <row r="187" spans="1:4" hidden="1" x14ac:dyDescent="0.25">
      <c r="A187" s="12" t="s">
        <v>21</v>
      </c>
      <c r="B187" s="29">
        <v>0</v>
      </c>
      <c r="C187" s="30">
        <v>0</v>
      </c>
      <c r="D187" s="4"/>
    </row>
    <row r="188" spans="1:4" hidden="1" x14ac:dyDescent="0.25">
      <c r="A188" s="12" t="s">
        <v>22</v>
      </c>
      <c r="B188" s="29">
        <v>0</v>
      </c>
      <c r="C188" s="30">
        <v>0</v>
      </c>
      <c r="D188" s="4"/>
    </row>
    <row r="189" spans="1:4" x14ac:dyDescent="0.25">
      <c r="A189" s="12" t="s">
        <v>23</v>
      </c>
      <c r="B189" s="6">
        <v>39</v>
      </c>
      <c r="C189" s="7">
        <v>228.7</v>
      </c>
      <c r="D189" s="7">
        <v>148.46572847682117</v>
      </c>
    </row>
    <row r="190" spans="1:4" x14ac:dyDescent="0.25">
      <c r="A190" s="12" t="s">
        <v>24</v>
      </c>
      <c r="B190" s="6">
        <v>406</v>
      </c>
      <c r="C190" s="7">
        <v>2381</v>
      </c>
      <c r="D190" s="7">
        <v>2340.8096523178806</v>
      </c>
    </row>
    <row r="191" spans="1:4" hidden="1" x14ac:dyDescent="0.25">
      <c r="A191" s="12" t="s">
        <v>25</v>
      </c>
      <c r="B191" s="6">
        <v>0</v>
      </c>
      <c r="C191" s="2"/>
      <c r="D191" s="2"/>
    </row>
    <row r="192" spans="1:4" hidden="1" x14ac:dyDescent="0.25">
      <c r="A192" s="12" t="s">
        <v>26</v>
      </c>
      <c r="B192" s="6">
        <v>0</v>
      </c>
      <c r="C192" s="2"/>
      <c r="D192" s="2"/>
    </row>
    <row r="193" spans="1:4" hidden="1" x14ac:dyDescent="0.25">
      <c r="A193" s="12" t="s">
        <v>27</v>
      </c>
      <c r="B193" s="6">
        <v>0</v>
      </c>
      <c r="C193" s="2"/>
      <c r="D193" s="2"/>
    </row>
    <row r="194" spans="1:4" hidden="1" x14ac:dyDescent="0.25">
      <c r="A194" s="12" t="s">
        <v>85</v>
      </c>
      <c r="B194" s="6">
        <v>0</v>
      </c>
      <c r="C194" s="2"/>
      <c r="D194" s="2"/>
    </row>
    <row r="195" spans="1:4" hidden="1" x14ac:dyDescent="0.25">
      <c r="A195" s="12" t="s">
        <v>29</v>
      </c>
      <c r="B195" s="6">
        <v>0</v>
      </c>
      <c r="C195" s="2"/>
      <c r="D195" s="2"/>
    </row>
    <row r="196" spans="1:4" hidden="1" x14ac:dyDescent="0.25">
      <c r="A196" s="12" t="s">
        <v>30</v>
      </c>
      <c r="B196" s="6">
        <v>0</v>
      </c>
      <c r="C196" s="2"/>
      <c r="D196" s="2"/>
    </row>
    <row r="197" spans="1:4" hidden="1" x14ac:dyDescent="0.25">
      <c r="A197" s="12" t="s">
        <v>31</v>
      </c>
      <c r="B197" s="6">
        <v>0</v>
      </c>
      <c r="C197" s="2"/>
      <c r="D197" s="2"/>
    </row>
    <row r="198" spans="1:4" hidden="1" x14ac:dyDescent="0.25">
      <c r="A198" s="12" t="s">
        <v>32</v>
      </c>
      <c r="B198" s="6">
        <v>0</v>
      </c>
      <c r="C198" s="2"/>
      <c r="D198" s="2"/>
    </row>
    <row r="199" spans="1:4" hidden="1" x14ac:dyDescent="0.25">
      <c r="A199" s="12" t="s">
        <v>33</v>
      </c>
      <c r="B199" s="6">
        <v>0</v>
      </c>
      <c r="C199" s="2"/>
      <c r="D199" s="2"/>
    </row>
    <row r="200" spans="1:4" hidden="1" x14ac:dyDescent="0.25">
      <c r="A200" s="12" t="s">
        <v>34</v>
      </c>
      <c r="B200" s="6">
        <v>0</v>
      </c>
      <c r="C200" s="2"/>
      <c r="D200" s="2"/>
    </row>
    <row r="201" spans="1:4" hidden="1" x14ac:dyDescent="0.25">
      <c r="A201" s="12" t="s">
        <v>35</v>
      </c>
      <c r="B201" s="6">
        <v>0</v>
      </c>
      <c r="C201" s="2"/>
      <c r="D201" s="2"/>
    </row>
    <row r="202" spans="1:4" ht="30" x14ac:dyDescent="0.25">
      <c r="A202" s="12" t="s">
        <v>86</v>
      </c>
      <c r="B202" s="6">
        <v>112</v>
      </c>
      <c r="C202" s="7">
        <v>624.20000000000005</v>
      </c>
      <c r="D202" s="7">
        <v>754.73436111111118</v>
      </c>
    </row>
    <row r="203" spans="1:4" hidden="1" x14ac:dyDescent="0.25">
      <c r="A203" s="12" t="s">
        <v>37</v>
      </c>
      <c r="B203" s="6">
        <v>0</v>
      </c>
      <c r="C203" s="2"/>
      <c r="D203" s="2"/>
    </row>
    <row r="204" spans="1:4" x14ac:dyDescent="0.25">
      <c r="A204" s="12" t="s">
        <v>38</v>
      </c>
      <c r="B204" s="6">
        <v>116</v>
      </c>
      <c r="C204" s="7">
        <v>525.6</v>
      </c>
      <c r="D204" s="7">
        <v>712.64629629629621</v>
      </c>
    </row>
    <row r="205" spans="1:4" hidden="1" x14ac:dyDescent="0.25">
      <c r="A205" s="12" t="s">
        <v>39</v>
      </c>
      <c r="B205" s="6">
        <f t="shared" ref="B205:B206" si="1">ROUND(C205/2,0)</f>
        <v>0</v>
      </c>
      <c r="C205" s="2"/>
      <c r="D205" s="2"/>
    </row>
    <row r="206" spans="1:4" hidden="1" x14ac:dyDescent="0.25">
      <c r="A206" s="12" t="s">
        <v>40</v>
      </c>
      <c r="B206" s="6">
        <f t="shared" si="1"/>
        <v>0</v>
      </c>
      <c r="C206" s="2"/>
      <c r="D206" s="2"/>
    </row>
    <row r="207" spans="1:4" x14ac:dyDescent="0.25">
      <c r="A207" s="12" t="s">
        <v>41</v>
      </c>
      <c r="B207" s="6">
        <v>166</v>
      </c>
      <c r="C207" s="7">
        <v>979.9</v>
      </c>
      <c r="D207" s="7">
        <v>787.53265765765752</v>
      </c>
    </row>
    <row r="208" spans="1:4" hidden="1" x14ac:dyDescent="0.25">
      <c r="A208" s="12" t="s">
        <v>43</v>
      </c>
      <c r="B208" s="31">
        <v>0</v>
      </c>
      <c r="C208" s="32">
        <v>0</v>
      </c>
      <c r="D208" s="4"/>
    </row>
    <row r="209" spans="1:4" hidden="1" x14ac:dyDescent="0.25">
      <c r="A209" s="12" t="s">
        <v>44</v>
      </c>
      <c r="B209" s="31">
        <v>0</v>
      </c>
      <c r="C209" s="32">
        <v>0</v>
      </c>
      <c r="D209" s="4"/>
    </row>
    <row r="210" spans="1:4" hidden="1" x14ac:dyDescent="0.25">
      <c r="A210" s="12" t="s">
        <v>45</v>
      </c>
      <c r="B210" s="31">
        <v>0</v>
      </c>
      <c r="C210" s="32">
        <v>0</v>
      </c>
      <c r="D210" s="4"/>
    </row>
    <row r="211" spans="1:4" ht="30" hidden="1" x14ac:dyDescent="0.25">
      <c r="A211" s="12" t="s">
        <v>46</v>
      </c>
      <c r="B211" s="31">
        <v>0</v>
      </c>
      <c r="C211" s="32">
        <v>0</v>
      </c>
      <c r="D211" s="4"/>
    </row>
    <row r="212" spans="1:4" hidden="1" x14ac:dyDescent="0.25">
      <c r="A212" s="12" t="s">
        <v>48</v>
      </c>
      <c r="B212" s="31">
        <v>0</v>
      </c>
      <c r="C212" s="32">
        <v>0</v>
      </c>
      <c r="D212" s="4"/>
    </row>
    <row r="213" spans="1:4" x14ac:dyDescent="0.25">
      <c r="A213" s="8" t="s">
        <v>49</v>
      </c>
      <c r="B213" s="9">
        <f>SUM(B181:B212)</f>
        <v>839</v>
      </c>
      <c r="C213" s="10">
        <f>SUM(C181:C212)</f>
        <v>4739.3999999999996</v>
      </c>
      <c r="D213" s="11">
        <f>SUM(D189:D212)</f>
        <v>4744.1886958597661</v>
      </c>
    </row>
    <row r="214" spans="1:4" x14ac:dyDescent="0.25">
      <c r="A214" s="33" t="s">
        <v>87</v>
      </c>
      <c r="B214" s="9">
        <f>75+3699</f>
        <v>3774</v>
      </c>
      <c r="C214" s="10">
        <f>181.6+8983.4</f>
        <v>9165</v>
      </c>
      <c r="D214" s="4"/>
    </row>
    <row r="215" spans="1:4" ht="15.75" customHeight="1" x14ac:dyDescent="0.25">
      <c r="A215" s="34" t="s">
        <v>88</v>
      </c>
      <c r="B215" s="26">
        <v>75</v>
      </c>
      <c r="C215" s="27">
        <v>181.6</v>
      </c>
      <c r="D215" s="4"/>
    </row>
    <row r="216" spans="1:4" ht="15.75" x14ac:dyDescent="0.25">
      <c r="A216" s="35" t="s">
        <v>89</v>
      </c>
      <c r="B216" s="35"/>
      <c r="C216" s="36">
        <f>C214+C213+C179+C130+C97+C95+C93+C49</f>
        <v>64975.8</v>
      </c>
      <c r="D216" s="4"/>
    </row>
  </sheetData>
  <mergeCells count="16">
    <mergeCell ref="A6:C6"/>
    <mergeCell ref="A1:C1"/>
    <mergeCell ref="A2:C2"/>
    <mergeCell ref="A3:C3"/>
    <mergeCell ref="A4:C4"/>
    <mergeCell ref="A5:C5"/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</mergeCells>
  <pageMargins left="0.59055118110236227" right="0" top="0.39370078740157483" bottom="0.39370078740157483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16"/>
  <sheetViews>
    <sheetView tabSelected="1" view="pageBreakPreview" topLeftCell="A134" zoomScaleNormal="100" zoomScaleSheetLayoutView="100" workbookViewId="0">
      <selection activeCell="C156" sqref="C156"/>
    </sheetView>
  </sheetViews>
  <sheetFormatPr defaultColWidth="9.140625" defaultRowHeight="15" x14ac:dyDescent="0.25"/>
  <cols>
    <col min="1" max="1" width="61" style="1" customWidth="1"/>
    <col min="2" max="2" width="15.42578125" style="37" customWidth="1"/>
    <col min="3" max="3" width="15.7109375" style="1" customWidth="1"/>
    <col min="4" max="4" width="9.140625" style="1"/>
    <col min="5" max="5" width="11.42578125" style="1" bestFit="1" customWidth="1"/>
    <col min="6" max="16384" width="9.140625" style="1"/>
  </cols>
  <sheetData>
    <row r="1" spans="1:3" x14ac:dyDescent="0.25">
      <c r="A1" s="43" t="s">
        <v>0</v>
      </c>
      <c r="B1" s="43"/>
      <c r="C1" s="43"/>
    </row>
    <row r="2" spans="1:3" x14ac:dyDescent="0.25">
      <c r="A2" s="43" t="s">
        <v>1</v>
      </c>
      <c r="B2" s="43"/>
      <c r="C2" s="43"/>
    </row>
    <row r="3" spans="1:3" ht="15" customHeight="1" x14ac:dyDescent="0.25">
      <c r="A3" s="44" t="s">
        <v>2</v>
      </c>
      <c r="B3" s="44"/>
      <c r="C3" s="44"/>
    </row>
    <row r="4" spans="1:3" x14ac:dyDescent="0.25">
      <c r="A4" s="42" t="s">
        <v>3</v>
      </c>
      <c r="B4" s="42"/>
      <c r="C4" s="42"/>
    </row>
    <row r="5" spans="1:3" x14ac:dyDescent="0.25">
      <c r="A5" s="45" t="s">
        <v>90</v>
      </c>
      <c r="B5" s="45"/>
      <c r="C5" s="45"/>
    </row>
    <row r="6" spans="1:3" x14ac:dyDescent="0.25">
      <c r="A6" s="42" t="s">
        <v>5</v>
      </c>
      <c r="B6" s="42"/>
      <c r="C6" s="42"/>
    </row>
    <row r="7" spans="1:3" x14ac:dyDescent="0.25">
      <c r="A7" s="42" t="s">
        <v>6</v>
      </c>
      <c r="B7" s="42"/>
      <c r="C7" s="42"/>
    </row>
    <row r="8" spans="1:3" x14ac:dyDescent="0.25">
      <c r="A8" s="42" t="s">
        <v>7</v>
      </c>
      <c r="B8" s="42"/>
      <c r="C8" s="42"/>
    </row>
    <row r="9" spans="1:3" hidden="1" x14ac:dyDescent="0.25"/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x14ac:dyDescent="0.25">
      <c r="A12" s="41" t="s">
        <v>12</v>
      </c>
      <c r="B12" s="41"/>
      <c r="C12" s="41"/>
    </row>
    <row r="13" spans="1:3" x14ac:dyDescent="0.25">
      <c r="A13" s="4" t="s">
        <v>13</v>
      </c>
      <c r="B13" s="3">
        <v>270</v>
      </c>
      <c r="C13" s="48">
        <v>5243.9</v>
      </c>
    </row>
    <row r="14" spans="1:3" hidden="1" x14ac:dyDescent="0.25">
      <c r="A14" s="4" t="s">
        <v>14</v>
      </c>
      <c r="B14" s="3">
        <v>0</v>
      </c>
      <c r="C14" s="48">
        <v>0</v>
      </c>
    </row>
    <row r="15" spans="1:3" hidden="1" x14ac:dyDescent="0.25">
      <c r="A15" s="4" t="s">
        <v>15</v>
      </c>
      <c r="B15" s="3">
        <v>0</v>
      </c>
      <c r="C15" s="48">
        <v>0</v>
      </c>
    </row>
    <row r="16" spans="1:3" hidden="1" x14ac:dyDescent="0.25">
      <c r="A16" s="4" t="s">
        <v>16</v>
      </c>
      <c r="B16" s="3"/>
      <c r="C16" s="48"/>
    </row>
    <row r="17" spans="1:3" hidden="1" x14ac:dyDescent="0.25">
      <c r="A17" s="4" t="s">
        <v>17</v>
      </c>
      <c r="B17" s="3">
        <v>0</v>
      </c>
      <c r="C17" s="48">
        <v>0</v>
      </c>
    </row>
    <row r="18" spans="1:3" hidden="1" x14ac:dyDescent="0.25">
      <c r="A18" s="4" t="s">
        <v>18</v>
      </c>
      <c r="B18" s="3">
        <v>0</v>
      </c>
      <c r="C18" s="48">
        <v>0</v>
      </c>
    </row>
    <row r="19" spans="1:3" hidden="1" x14ac:dyDescent="0.25">
      <c r="A19" s="4" t="s">
        <v>19</v>
      </c>
      <c r="B19" s="3">
        <v>0</v>
      </c>
      <c r="C19" s="48">
        <v>0</v>
      </c>
    </row>
    <row r="20" spans="1:3" hidden="1" x14ac:dyDescent="0.25">
      <c r="A20" s="4" t="s">
        <v>20</v>
      </c>
      <c r="B20" s="3">
        <v>0</v>
      </c>
      <c r="C20" s="48">
        <v>0</v>
      </c>
    </row>
    <row r="21" spans="1:3" hidden="1" x14ac:dyDescent="0.25">
      <c r="A21" s="4" t="s">
        <v>21</v>
      </c>
      <c r="B21" s="3">
        <v>0</v>
      </c>
      <c r="C21" s="48">
        <v>0</v>
      </c>
    </row>
    <row r="22" spans="1:3" hidden="1" x14ac:dyDescent="0.25">
      <c r="A22" s="4" t="s">
        <v>22</v>
      </c>
      <c r="B22" s="3">
        <v>0</v>
      </c>
      <c r="C22" s="48">
        <v>0</v>
      </c>
    </row>
    <row r="23" spans="1:3" x14ac:dyDescent="0.25">
      <c r="A23" s="4" t="s">
        <v>23</v>
      </c>
      <c r="B23" s="3">
        <v>73</v>
      </c>
      <c r="C23" s="48">
        <v>1464.6</v>
      </c>
    </row>
    <row r="24" spans="1:3" x14ac:dyDescent="0.25">
      <c r="A24" s="4" t="s">
        <v>24</v>
      </c>
      <c r="B24" s="3">
        <v>1654</v>
      </c>
      <c r="C24" s="48">
        <v>37769.1</v>
      </c>
    </row>
    <row r="25" spans="1:3" hidden="1" x14ac:dyDescent="0.25">
      <c r="A25" s="4" t="s">
        <v>25</v>
      </c>
      <c r="B25" s="3">
        <v>0</v>
      </c>
      <c r="C25" s="48">
        <v>0</v>
      </c>
    </row>
    <row r="26" spans="1:3" x14ac:dyDescent="0.25">
      <c r="A26" s="4" t="s">
        <v>26</v>
      </c>
      <c r="B26" s="3">
        <v>808</v>
      </c>
      <c r="C26" s="48">
        <v>22032.6</v>
      </c>
    </row>
    <row r="27" spans="1:3" hidden="1" x14ac:dyDescent="0.25">
      <c r="A27" s="4" t="s">
        <v>27</v>
      </c>
      <c r="B27" s="3">
        <v>0</v>
      </c>
      <c r="C27" s="48">
        <v>0</v>
      </c>
    </row>
    <row r="28" spans="1:3" hidden="1" x14ac:dyDescent="0.25">
      <c r="A28" s="4" t="s">
        <v>28</v>
      </c>
      <c r="B28" s="3">
        <v>0</v>
      </c>
      <c r="C28" s="48">
        <v>0</v>
      </c>
    </row>
    <row r="29" spans="1:3" hidden="1" x14ac:dyDescent="0.25">
      <c r="A29" s="4" t="s">
        <v>29</v>
      </c>
      <c r="B29" s="3">
        <v>0</v>
      </c>
      <c r="C29" s="48">
        <v>0</v>
      </c>
    </row>
    <row r="30" spans="1:3" hidden="1" x14ac:dyDescent="0.25">
      <c r="A30" s="4" t="s">
        <v>30</v>
      </c>
      <c r="B30" s="3">
        <v>0</v>
      </c>
      <c r="C30" s="48">
        <v>0</v>
      </c>
    </row>
    <row r="31" spans="1:3" hidden="1" x14ac:dyDescent="0.25">
      <c r="A31" s="4" t="s">
        <v>31</v>
      </c>
      <c r="B31" s="3">
        <v>0</v>
      </c>
      <c r="C31" s="48">
        <v>0</v>
      </c>
    </row>
    <row r="32" spans="1:3" hidden="1" x14ac:dyDescent="0.25">
      <c r="A32" s="4" t="s">
        <v>32</v>
      </c>
      <c r="B32" s="3">
        <v>0</v>
      </c>
      <c r="C32" s="48">
        <v>0</v>
      </c>
    </row>
    <row r="33" spans="1:3" hidden="1" x14ac:dyDescent="0.25">
      <c r="A33" s="4" t="s">
        <v>33</v>
      </c>
      <c r="B33" s="3">
        <v>0</v>
      </c>
      <c r="C33" s="48">
        <v>0</v>
      </c>
    </row>
    <row r="34" spans="1:3" hidden="1" x14ac:dyDescent="0.25">
      <c r="A34" s="4" t="s">
        <v>34</v>
      </c>
      <c r="B34" s="3">
        <v>0</v>
      </c>
      <c r="C34" s="48">
        <v>0</v>
      </c>
    </row>
    <row r="35" spans="1:3" hidden="1" x14ac:dyDescent="0.25">
      <c r="A35" s="4" t="s">
        <v>35</v>
      </c>
      <c r="B35" s="3">
        <v>0</v>
      </c>
      <c r="C35" s="48">
        <v>0</v>
      </c>
    </row>
    <row r="36" spans="1:3" x14ac:dyDescent="0.25">
      <c r="A36" s="4" t="s">
        <v>36</v>
      </c>
      <c r="B36" s="3">
        <v>1474</v>
      </c>
      <c r="C36" s="48">
        <v>32839</v>
      </c>
    </row>
    <row r="37" spans="1:3" hidden="1" x14ac:dyDescent="0.25">
      <c r="A37" s="4" t="s">
        <v>37</v>
      </c>
      <c r="B37" s="3">
        <v>0</v>
      </c>
      <c r="C37" s="48">
        <v>0</v>
      </c>
    </row>
    <row r="38" spans="1:3" x14ac:dyDescent="0.25">
      <c r="A38" s="4" t="s">
        <v>38</v>
      </c>
      <c r="B38" s="3">
        <v>677</v>
      </c>
      <c r="C38" s="48">
        <v>10003.5</v>
      </c>
    </row>
    <row r="39" spans="1:3" hidden="1" x14ac:dyDescent="0.25">
      <c r="A39" s="4" t="s">
        <v>39</v>
      </c>
      <c r="B39" s="3">
        <v>0</v>
      </c>
      <c r="C39" s="48">
        <v>0</v>
      </c>
    </row>
    <row r="40" spans="1:3" hidden="1" x14ac:dyDescent="0.25">
      <c r="A40" s="4" t="s">
        <v>40</v>
      </c>
      <c r="B40" s="3">
        <v>0</v>
      </c>
      <c r="C40" s="48">
        <v>0</v>
      </c>
    </row>
    <row r="41" spans="1:3" x14ac:dyDescent="0.25">
      <c r="A41" s="4" t="s">
        <v>41</v>
      </c>
      <c r="B41" s="3">
        <v>271</v>
      </c>
      <c r="C41" s="48">
        <v>5073.7</v>
      </c>
    </row>
    <row r="42" spans="1:3" ht="30" hidden="1" x14ac:dyDescent="0.25">
      <c r="A42" s="4" t="s">
        <v>42</v>
      </c>
      <c r="B42" s="3">
        <v>0</v>
      </c>
      <c r="C42" s="48">
        <v>0</v>
      </c>
    </row>
    <row r="43" spans="1:3" hidden="1" x14ac:dyDescent="0.25">
      <c r="A43" s="4" t="s">
        <v>43</v>
      </c>
      <c r="B43" s="3">
        <v>0</v>
      </c>
      <c r="C43" s="48">
        <v>0</v>
      </c>
    </row>
    <row r="44" spans="1:3" s="19" customFormat="1" ht="14.25" x14ac:dyDescent="0.25">
      <c r="A44" s="33" t="s">
        <v>44</v>
      </c>
      <c r="B44" s="9">
        <f>1659+365</f>
        <v>2024</v>
      </c>
      <c r="C44" s="49">
        <v>50860.399999999994</v>
      </c>
    </row>
    <row r="45" spans="1:3" x14ac:dyDescent="0.25">
      <c r="A45" s="4" t="s">
        <v>45</v>
      </c>
      <c r="B45" s="3">
        <v>354</v>
      </c>
      <c r="C45" s="48">
        <v>7919.1</v>
      </c>
    </row>
    <row r="46" spans="1:3" ht="30" x14ac:dyDescent="0.25">
      <c r="A46" s="4" t="s">
        <v>46</v>
      </c>
      <c r="B46" s="3">
        <v>232</v>
      </c>
      <c r="C46" s="48">
        <v>5199.3999999999996</v>
      </c>
    </row>
    <row r="47" spans="1:3" hidden="1" x14ac:dyDescent="0.25">
      <c r="A47" s="4" t="s">
        <v>47</v>
      </c>
      <c r="B47" s="3">
        <v>0</v>
      </c>
      <c r="C47" s="48">
        <v>0</v>
      </c>
    </row>
    <row r="48" spans="1:3" x14ac:dyDescent="0.25">
      <c r="A48" s="4" t="s">
        <v>48</v>
      </c>
      <c r="B48" s="3">
        <v>184</v>
      </c>
      <c r="C48" s="48">
        <v>9053.1</v>
      </c>
    </row>
    <row r="49" spans="1:3" x14ac:dyDescent="0.25">
      <c r="A49" s="8" t="s">
        <v>49</v>
      </c>
      <c r="B49" s="9">
        <f>SUM(B13:B48)</f>
        <v>8021</v>
      </c>
      <c r="C49" s="10">
        <f>SUM(C13:C48)</f>
        <v>187458.4</v>
      </c>
    </row>
    <row r="50" spans="1:3" x14ac:dyDescent="0.25">
      <c r="A50" s="41" t="s">
        <v>50</v>
      </c>
      <c r="B50" s="41"/>
      <c r="C50" s="41"/>
    </row>
    <row r="51" spans="1:3" x14ac:dyDescent="0.25">
      <c r="A51" s="41" t="s">
        <v>51</v>
      </c>
      <c r="B51" s="41"/>
      <c r="C51" s="41"/>
    </row>
    <row r="52" spans="1:3" x14ac:dyDescent="0.25">
      <c r="A52" s="12" t="s">
        <v>38</v>
      </c>
      <c r="B52" s="3">
        <v>9579</v>
      </c>
      <c r="C52" s="5">
        <v>2142.4</v>
      </c>
    </row>
    <row r="53" spans="1:3" hidden="1" x14ac:dyDescent="0.25">
      <c r="A53" s="12" t="s">
        <v>22</v>
      </c>
      <c r="B53" s="3">
        <v>0</v>
      </c>
      <c r="C53" s="5">
        <v>0</v>
      </c>
    </row>
    <row r="54" spans="1:3" x14ac:dyDescent="0.25">
      <c r="A54" s="12" t="s">
        <v>17</v>
      </c>
      <c r="B54" s="3">
        <v>97</v>
      </c>
      <c r="C54" s="5">
        <v>16.600000000000001</v>
      </c>
    </row>
    <row r="55" spans="1:3" hidden="1" x14ac:dyDescent="0.25">
      <c r="A55" s="12" t="s">
        <v>21</v>
      </c>
      <c r="B55" s="3">
        <v>0</v>
      </c>
      <c r="C55" s="5">
        <v>0</v>
      </c>
    </row>
    <row r="56" spans="1:3" hidden="1" x14ac:dyDescent="0.25">
      <c r="A56" s="12" t="s">
        <v>16</v>
      </c>
      <c r="B56" s="3">
        <v>0</v>
      </c>
      <c r="C56" s="5">
        <v>0</v>
      </c>
    </row>
    <row r="57" spans="1:3" x14ac:dyDescent="0.25">
      <c r="A57" s="12" t="s">
        <v>52</v>
      </c>
      <c r="B57" s="3">
        <v>106</v>
      </c>
      <c r="C57" s="5">
        <v>15.6</v>
      </c>
    </row>
    <row r="58" spans="1:3" x14ac:dyDescent="0.25">
      <c r="A58" s="12" t="s">
        <v>44</v>
      </c>
      <c r="B58" s="3">
        <v>646</v>
      </c>
      <c r="C58" s="5">
        <v>166.4</v>
      </c>
    </row>
    <row r="59" spans="1:3" x14ac:dyDescent="0.25">
      <c r="A59" s="12" t="s">
        <v>13</v>
      </c>
      <c r="B59" s="3">
        <v>1497</v>
      </c>
      <c r="C59" s="5">
        <v>292.39999999999998</v>
      </c>
    </row>
    <row r="60" spans="1:3" hidden="1" x14ac:dyDescent="0.25">
      <c r="A60" s="12" t="s">
        <v>33</v>
      </c>
      <c r="B60" s="3">
        <v>0</v>
      </c>
      <c r="C60" s="5">
        <v>0</v>
      </c>
    </row>
    <row r="61" spans="1:3" x14ac:dyDescent="0.25">
      <c r="A61" s="12" t="s">
        <v>48</v>
      </c>
      <c r="B61" s="3">
        <v>301</v>
      </c>
      <c r="C61" s="5">
        <v>49.1</v>
      </c>
    </row>
    <row r="62" spans="1:3" x14ac:dyDescent="0.25">
      <c r="A62" s="12" t="s">
        <v>41</v>
      </c>
      <c r="B62" s="3">
        <v>5946</v>
      </c>
      <c r="C62" s="5">
        <v>1223.9000000000001</v>
      </c>
    </row>
    <row r="63" spans="1:3" hidden="1" x14ac:dyDescent="0.25">
      <c r="A63" s="12" t="s">
        <v>29</v>
      </c>
      <c r="B63" s="3">
        <v>0</v>
      </c>
      <c r="C63" s="5">
        <v>0</v>
      </c>
    </row>
    <row r="64" spans="1:3" hidden="1" x14ac:dyDescent="0.25">
      <c r="A64" s="12" t="s">
        <v>25</v>
      </c>
      <c r="B64" s="3">
        <v>0</v>
      </c>
      <c r="C64" s="5">
        <v>0</v>
      </c>
    </row>
    <row r="65" spans="1:3" hidden="1" x14ac:dyDescent="0.25">
      <c r="A65" s="12" t="s">
        <v>20</v>
      </c>
      <c r="B65" s="3">
        <v>0</v>
      </c>
      <c r="C65" s="5">
        <v>0</v>
      </c>
    </row>
    <row r="66" spans="1:3" x14ac:dyDescent="0.25">
      <c r="A66" s="12" t="s">
        <v>53</v>
      </c>
      <c r="B66" s="3">
        <v>417</v>
      </c>
      <c r="C66" s="5">
        <v>62.9</v>
      </c>
    </row>
    <row r="67" spans="1:3" x14ac:dyDescent="0.25">
      <c r="A67" s="12" t="s">
        <v>39</v>
      </c>
      <c r="B67" s="3">
        <v>2680</v>
      </c>
      <c r="C67" s="5">
        <v>390.1</v>
      </c>
    </row>
    <row r="68" spans="1:3" x14ac:dyDescent="0.25">
      <c r="A68" s="12" t="s">
        <v>40</v>
      </c>
      <c r="B68" s="3">
        <v>4272</v>
      </c>
      <c r="C68" s="5">
        <v>527.29999999999995</v>
      </c>
    </row>
    <row r="69" spans="1:3" x14ac:dyDescent="0.25">
      <c r="A69" s="12" t="s">
        <v>23</v>
      </c>
      <c r="B69" s="3">
        <v>21736</v>
      </c>
      <c r="C69" s="5">
        <v>11767.1</v>
      </c>
    </row>
    <row r="70" spans="1:3" hidden="1" x14ac:dyDescent="0.25">
      <c r="A70" s="12" t="s">
        <v>18</v>
      </c>
      <c r="B70" s="3">
        <v>0</v>
      </c>
      <c r="C70" s="5">
        <v>0</v>
      </c>
    </row>
    <row r="71" spans="1:3" hidden="1" x14ac:dyDescent="0.25">
      <c r="A71" s="12" t="s">
        <v>15</v>
      </c>
      <c r="B71" s="3">
        <v>0</v>
      </c>
      <c r="C71" s="5">
        <v>0</v>
      </c>
    </row>
    <row r="72" spans="1:3" hidden="1" x14ac:dyDescent="0.25">
      <c r="A72" s="12" t="s">
        <v>54</v>
      </c>
      <c r="B72" s="3">
        <v>0</v>
      </c>
      <c r="C72" s="5">
        <v>0</v>
      </c>
    </row>
    <row r="73" spans="1:3" x14ac:dyDescent="0.25">
      <c r="A73" s="12" t="s">
        <v>24</v>
      </c>
      <c r="B73" s="3">
        <v>43370</v>
      </c>
      <c r="C73" s="5">
        <v>8683.9</v>
      </c>
    </row>
    <row r="74" spans="1:3" hidden="1" x14ac:dyDescent="0.25">
      <c r="A74" s="12" t="s">
        <v>47</v>
      </c>
      <c r="B74" s="3">
        <v>0</v>
      </c>
      <c r="C74" s="5">
        <v>0</v>
      </c>
    </row>
    <row r="75" spans="1:3" hidden="1" x14ac:dyDescent="0.25">
      <c r="A75" s="12" t="s">
        <v>32</v>
      </c>
      <c r="B75" s="3">
        <v>0</v>
      </c>
      <c r="C75" s="5">
        <v>0</v>
      </c>
    </row>
    <row r="76" spans="1:3" x14ac:dyDescent="0.25">
      <c r="A76" s="12" t="s">
        <v>55</v>
      </c>
      <c r="B76" s="3">
        <v>1332</v>
      </c>
      <c r="C76" s="5">
        <v>247.7</v>
      </c>
    </row>
    <row r="77" spans="1:3" x14ac:dyDescent="0.25">
      <c r="A77" s="12" t="s">
        <v>56</v>
      </c>
      <c r="B77" s="3">
        <v>790</v>
      </c>
      <c r="C77" s="5">
        <v>118.2</v>
      </c>
    </row>
    <row r="78" spans="1:3" x14ac:dyDescent="0.25">
      <c r="A78" s="12" t="s">
        <v>57</v>
      </c>
      <c r="B78" s="3">
        <v>3585</v>
      </c>
      <c r="C78" s="5">
        <v>659.9</v>
      </c>
    </row>
    <row r="79" spans="1:3" hidden="1" x14ac:dyDescent="0.25">
      <c r="A79" s="12" t="s">
        <v>30</v>
      </c>
      <c r="B79" s="3">
        <v>0</v>
      </c>
      <c r="C79" s="5">
        <v>0</v>
      </c>
    </row>
    <row r="80" spans="1:3" x14ac:dyDescent="0.25">
      <c r="A80" s="12" t="s">
        <v>58</v>
      </c>
      <c r="B80" s="3">
        <v>633</v>
      </c>
      <c r="C80" s="5">
        <v>97.5</v>
      </c>
    </row>
    <row r="81" spans="1:3" x14ac:dyDescent="0.25">
      <c r="A81" s="12" t="s">
        <v>59</v>
      </c>
      <c r="B81" s="3">
        <v>5351</v>
      </c>
      <c r="C81" s="5">
        <v>758.6</v>
      </c>
    </row>
    <row r="82" spans="1:3" x14ac:dyDescent="0.25">
      <c r="A82" s="12" t="s">
        <v>19</v>
      </c>
      <c r="B82" s="3">
        <v>524</v>
      </c>
      <c r="C82" s="5">
        <v>184.9</v>
      </c>
    </row>
    <row r="83" spans="1:3" s="13" customFormat="1" x14ac:dyDescent="0.25">
      <c r="A83" s="8" t="s">
        <v>60</v>
      </c>
      <c r="B83" s="9">
        <f>SUM(B52:B82)</f>
        <v>102862</v>
      </c>
      <c r="C83" s="10">
        <f>SUM(C52:C82)</f>
        <v>27404.500000000007</v>
      </c>
    </row>
    <row r="84" spans="1:3" x14ac:dyDescent="0.25">
      <c r="A84" s="14" t="s">
        <v>61</v>
      </c>
      <c r="B84" s="3">
        <v>79</v>
      </c>
      <c r="C84" s="5">
        <v>32.5</v>
      </c>
    </row>
    <row r="85" spans="1:3" hidden="1" x14ac:dyDescent="0.25">
      <c r="A85" s="14" t="s">
        <v>62</v>
      </c>
      <c r="B85" s="3"/>
      <c r="C85" s="5"/>
    </row>
    <row r="86" spans="1:3" hidden="1" x14ac:dyDescent="0.25">
      <c r="A86" s="15" t="s">
        <v>63</v>
      </c>
      <c r="B86" s="3"/>
      <c r="C86" s="5"/>
    </row>
    <row r="87" spans="1:3" hidden="1" x14ac:dyDescent="0.25">
      <c r="A87" s="15" t="s">
        <v>64</v>
      </c>
      <c r="B87" s="3"/>
      <c r="C87" s="5"/>
    </row>
    <row r="88" spans="1:3" x14ac:dyDescent="0.25">
      <c r="A88" s="15" t="s">
        <v>65</v>
      </c>
      <c r="B88" s="3">
        <v>3048</v>
      </c>
      <c r="C88" s="5">
        <v>831.8</v>
      </c>
    </row>
    <row r="89" spans="1:3" x14ac:dyDescent="0.25">
      <c r="A89" s="15" t="s">
        <v>66</v>
      </c>
      <c r="B89" s="3">
        <v>9</v>
      </c>
      <c r="C89" s="5">
        <v>2.4</v>
      </c>
    </row>
    <row r="90" spans="1:3" x14ac:dyDescent="0.25">
      <c r="A90" s="15" t="s">
        <v>67</v>
      </c>
      <c r="B90" s="3">
        <f>79+8230</f>
        <v>8309</v>
      </c>
      <c r="C90" s="5">
        <f>32.5+2398.6</f>
        <v>2431.1</v>
      </c>
    </row>
    <row r="91" spans="1:3" hidden="1" x14ac:dyDescent="0.25">
      <c r="A91" s="15" t="s">
        <v>68</v>
      </c>
      <c r="B91" s="3">
        <v>0</v>
      </c>
      <c r="C91" s="5"/>
    </row>
    <row r="92" spans="1:3" s="19" customFormat="1" x14ac:dyDescent="0.25">
      <c r="A92" s="16" t="s">
        <v>69</v>
      </c>
      <c r="B92" s="17">
        <f>SUM(B84:B91)</f>
        <v>11445</v>
      </c>
      <c r="C92" s="18">
        <f>SUM(C84:C91)</f>
        <v>3297.7999999999997</v>
      </c>
    </row>
    <row r="93" spans="1:3" x14ac:dyDescent="0.25">
      <c r="A93" s="8" t="s">
        <v>49</v>
      </c>
      <c r="B93" s="9">
        <f>B83+B92</f>
        <v>114307</v>
      </c>
      <c r="C93" s="10">
        <f>C83+C92</f>
        <v>30702.300000000007</v>
      </c>
    </row>
    <row r="94" spans="1:3" x14ac:dyDescent="0.25">
      <c r="A94" s="38" t="s">
        <v>70</v>
      </c>
      <c r="B94" s="39"/>
      <c r="C94" s="40"/>
    </row>
    <row r="95" spans="1:3" x14ac:dyDescent="0.25">
      <c r="A95" s="20" t="s">
        <v>71</v>
      </c>
      <c r="B95" s="3">
        <v>24146</v>
      </c>
      <c r="C95" s="5">
        <v>43033.1</v>
      </c>
    </row>
    <row r="96" spans="1:3" x14ac:dyDescent="0.25">
      <c r="A96" s="38" t="s">
        <v>72</v>
      </c>
      <c r="B96" s="39"/>
      <c r="C96" s="40"/>
    </row>
    <row r="97" spans="1:3" x14ac:dyDescent="0.25">
      <c r="A97" s="20" t="s">
        <v>72</v>
      </c>
      <c r="B97" s="3">
        <v>12150</v>
      </c>
      <c r="C97" s="5">
        <v>24891.9</v>
      </c>
    </row>
    <row r="98" spans="1:3" x14ac:dyDescent="0.25">
      <c r="A98" s="41" t="s">
        <v>73</v>
      </c>
      <c r="B98" s="41"/>
      <c r="C98" s="41"/>
    </row>
    <row r="99" spans="1:3" x14ac:dyDescent="0.25">
      <c r="A99" s="12" t="s">
        <v>38</v>
      </c>
      <c r="B99" s="3">
        <v>616</v>
      </c>
      <c r="C99" s="5">
        <v>304.2</v>
      </c>
    </row>
    <row r="100" spans="1:3" hidden="1" x14ac:dyDescent="0.25">
      <c r="A100" s="12" t="s">
        <v>22</v>
      </c>
      <c r="B100" s="3">
        <v>0</v>
      </c>
      <c r="C100" s="5">
        <v>0</v>
      </c>
    </row>
    <row r="101" spans="1:3" x14ac:dyDescent="0.25">
      <c r="A101" s="12" t="s">
        <v>17</v>
      </c>
      <c r="B101" s="3">
        <v>9</v>
      </c>
      <c r="C101" s="5">
        <v>5.9</v>
      </c>
    </row>
    <row r="102" spans="1:3" hidden="1" x14ac:dyDescent="0.25">
      <c r="A102" s="12" t="s">
        <v>21</v>
      </c>
      <c r="B102" s="3">
        <v>0</v>
      </c>
      <c r="C102" s="5">
        <v>0</v>
      </c>
    </row>
    <row r="103" spans="1:3" hidden="1" x14ac:dyDescent="0.25">
      <c r="A103" s="12" t="s">
        <v>16</v>
      </c>
      <c r="B103" s="3">
        <v>0</v>
      </c>
      <c r="C103" s="5">
        <v>0</v>
      </c>
    </row>
    <row r="104" spans="1:3" x14ac:dyDescent="0.25">
      <c r="A104" s="12" t="s">
        <v>52</v>
      </c>
      <c r="B104" s="3">
        <v>21</v>
      </c>
      <c r="C104" s="5">
        <v>14</v>
      </c>
    </row>
    <row r="105" spans="1:3" x14ac:dyDescent="0.25">
      <c r="A105" s="12" t="s">
        <v>44</v>
      </c>
      <c r="B105" s="3">
        <v>643</v>
      </c>
      <c r="C105" s="5">
        <v>378.5</v>
      </c>
    </row>
    <row r="106" spans="1:3" x14ac:dyDescent="0.25">
      <c r="A106" s="12" t="s">
        <v>13</v>
      </c>
      <c r="B106" s="3">
        <v>750</v>
      </c>
      <c r="C106" s="5">
        <v>441.4</v>
      </c>
    </row>
    <row r="107" spans="1:3" hidden="1" x14ac:dyDescent="0.25">
      <c r="A107" s="12" t="s">
        <v>33</v>
      </c>
      <c r="B107" s="2"/>
      <c r="C107" s="2"/>
    </row>
    <row r="108" spans="1:3" hidden="1" x14ac:dyDescent="0.25">
      <c r="A108" s="12" t="s">
        <v>48</v>
      </c>
      <c r="B108" s="3"/>
      <c r="C108" s="5"/>
    </row>
    <row r="109" spans="1:3" x14ac:dyDescent="0.25">
      <c r="A109" s="12" t="s">
        <v>41</v>
      </c>
      <c r="B109" s="3">
        <v>2322</v>
      </c>
      <c r="C109" s="5">
        <v>1366.9</v>
      </c>
    </row>
    <row r="110" spans="1:3" hidden="1" x14ac:dyDescent="0.25">
      <c r="A110" s="12" t="s">
        <v>29</v>
      </c>
      <c r="B110" s="3">
        <v>0</v>
      </c>
      <c r="C110" s="5">
        <v>0</v>
      </c>
    </row>
    <row r="111" spans="1:3" hidden="1" x14ac:dyDescent="0.25">
      <c r="A111" s="12" t="s">
        <v>25</v>
      </c>
      <c r="B111" s="3">
        <v>0</v>
      </c>
      <c r="C111" s="5">
        <v>0</v>
      </c>
    </row>
    <row r="112" spans="1:3" hidden="1" x14ac:dyDescent="0.25">
      <c r="A112" s="12" t="s">
        <v>20</v>
      </c>
      <c r="B112" s="3">
        <v>0</v>
      </c>
      <c r="C112" s="5">
        <v>0</v>
      </c>
    </row>
    <row r="113" spans="1:3" x14ac:dyDescent="0.25">
      <c r="A113" s="12" t="s">
        <v>53</v>
      </c>
      <c r="B113" s="3">
        <v>1139</v>
      </c>
      <c r="C113" s="5">
        <v>754.8</v>
      </c>
    </row>
    <row r="114" spans="1:3" x14ac:dyDescent="0.25">
      <c r="A114" s="12" t="s">
        <v>39</v>
      </c>
      <c r="B114" s="3">
        <v>2193</v>
      </c>
      <c r="C114" s="5">
        <v>1453.1</v>
      </c>
    </row>
    <row r="115" spans="1:3" hidden="1" x14ac:dyDescent="0.25">
      <c r="A115" s="12" t="s">
        <v>40</v>
      </c>
      <c r="B115" s="3"/>
      <c r="C115" s="5"/>
    </row>
    <row r="116" spans="1:3" x14ac:dyDescent="0.25">
      <c r="A116" s="12" t="s">
        <v>23</v>
      </c>
      <c r="B116" s="3">
        <v>6799</v>
      </c>
      <c r="C116" s="5">
        <v>4216.1000000000004</v>
      </c>
    </row>
    <row r="117" spans="1:3" hidden="1" x14ac:dyDescent="0.25">
      <c r="A117" s="12" t="s">
        <v>18</v>
      </c>
      <c r="B117" s="3">
        <v>0</v>
      </c>
      <c r="C117" s="5">
        <v>0</v>
      </c>
    </row>
    <row r="118" spans="1:3" hidden="1" x14ac:dyDescent="0.25">
      <c r="A118" s="12" t="s">
        <v>15</v>
      </c>
      <c r="B118" s="3">
        <v>0</v>
      </c>
      <c r="C118" s="5">
        <v>0</v>
      </c>
    </row>
    <row r="119" spans="1:3" hidden="1" x14ac:dyDescent="0.25">
      <c r="A119" s="12" t="s">
        <v>54</v>
      </c>
      <c r="B119" s="3">
        <v>0</v>
      </c>
      <c r="C119" s="5">
        <v>0</v>
      </c>
    </row>
    <row r="120" spans="1:3" x14ac:dyDescent="0.25">
      <c r="A120" s="12" t="s">
        <v>24</v>
      </c>
      <c r="B120" s="3">
        <v>18087</v>
      </c>
      <c r="C120" s="5">
        <v>11985.1</v>
      </c>
    </row>
    <row r="121" spans="1:3" ht="14.25" hidden="1" customHeight="1" x14ac:dyDescent="0.25">
      <c r="A121" s="12" t="s">
        <v>47</v>
      </c>
      <c r="B121" s="3">
        <v>0</v>
      </c>
      <c r="C121" s="5">
        <v>0</v>
      </c>
    </row>
    <row r="122" spans="1:3" hidden="1" x14ac:dyDescent="0.25">
      <c r="A122" s="12" t="s">
        <v>32</v>
      </c>
      <c r="B122" s="3">
        <v>0</v>
      </c>
      <c r="C122" s="5">
        <v>0</v>
      </c>
    </row>
    <row r="123" spans="1:3" x14ac:dyDescent="0.25">
      <c r="A123" s="12" t="s">
        <v>55</v>
      </c>
      <c r="B123" s="3">
        <v>1674</v>
      </c>
      <c r="C123" s="5">
        <v>985.4</v>
      </c>
    </row>
    <row r="124" spans="1:3" x14ac:dyDescent="0.25">
      <c r="A124" s="12" t="s">
        <v>56</v>
      </c>
      <c r="B124" s="3">
        <v>21</v>
      </c>
      <c r="C124" s="5">
        <v>12.4</v>
      </c>
    </row>
    <row r="125" spans="1:3" x14ac:dyDescent="0.25">
      <c r="A125" s="12" t="s">
        <v>57</v>
      </c>
      <c r="B125" s="3">
        <v>585</v>
      </c>
      <c r="C125" s="5">
        <v>343.5</v>
      </c>
    </row>
    <row r="126" spans="1:3" hidden="1" x14ac:dyDescent="0.25">
      <c r="A126" s="12" t="s">
        <v>30</v>
      </c>
      <c r="B126" s="3">
        <v>0</v>
      </c>
      <c r="C126" s="5">
        <v>0</v>
      </c>
    </row>
    <row r="127" spans="1:3" hidden="1" x14ac:dyDescent="0.25">
      <c r="A127" s="12" t="s">
        <v>58</v>
      </c>
      <c r="B127" s="3"/>
      <c r="C127" s="5"/>
    </row>
    <row r="128" spans="1:3" x14ac:dyDescent="0.25">
      <c r="A128" s="12" t="s">
        <v>59</v>
      </c>
      <c r="B128" s="3">
        <v>21</v>
      </c>
      <c r="C128" s="5">
        <v>7.9</v>
      </c>
    </row>
    <row r="129" spans="1:3" hidden="1" x14ac:dyDescent="0.25">
      <c r="A129" s="12" t="s">
        <v>19</v>
      </c>
      <c r="B129" s="3"/>
      <c r="C129" s="5"/>
    </row>
    <row r="130" spans="1:3" x14ac:dyDescent="0.25">
      <c r="A130" s="8" t="s">
        <v>49</v>
      </c>
      <c r="B130" s="9">
        <f>SUM(B99:B129)</f>
        <v>34880</v>
      </c>
      <c r="C130" s="10">
        <f>SUM(C99:C129)</f>
        <v>22269.200000000004</v>
      </c>
    </row>
    <row r="131" spans="1:3" x14ac:dyDescent="0.25">
      <c r="A131" s="41" t="s">
        <v>74</v>
      </c>
      <c r="B131" s="41"/>
      <c r="C131" s="41"/>
    </row>
    <row r="132" spans="1:3" x14ac:dyDescent="0.25">
      <c r="A132" s="12" t="s">
        <v>38</v>
      </c>
      <c r="B132" s="3">
        <v>830</v>
      </c>
      <c r="C132" s="5">
        <v>1450</v>
      </c>
    </row>
    <row r="133" spans="1:3" ht="16.5" hidden="1" customHeight="1" x14ac:dyDescent="0.25">
      <c r="A133" s="12" t="s">
        <v>22</v>
      </c>
      <c r="B133" s="3">
        <v>0</v>
      </c>
      <c r="C133" s="5">
        <v>0</v>
      </c>
    </row>
    <row r="134" spans="1:3" x14ac:dyDescent="0.25">
      <c r="A134" s="12" t="s">
        <v>17</v>
      </c>
      <c r="B134" s="3"/>
      <c r="C134" s="5"/>
    </row>
    <row r="135" spans="1:3" hidden="1" x14ac:dyDescent="0.25">
      <c r="A135" s="12" t="s">
        <v>21</v>
      </c>
      <c r="B135" s="3">
        <v>0</v>
      </c>
      <c r="C135" s="5">
        <v>0</v>
      </c>
    </row>
    <row r="136" spans="1:3" hidden="1" x14ac:dyDescent="0.25">
      <c r="A136" s="12" t="s">
        <v>16</v>
      </c>
      <c r="B136" s="3">
        <v>0</v>
      </c>
      <c r="C136" s="5">
        <v>0</v>
      </c>
    </row>
    <row r="137" spans="1:3" x14ac:dyDescent="0.25">
      <c r="A137" s="12" t="s">
        <v>52</v>
      </c>
      <c r="B137" s="3">
        <v>394</v>
      </c>
      <c r="C137" s="5">
        <v>414.1</v>
      </c>
    </row>
    <row r="138" spans="1:3" x14ac:dyDescent="0.25">
      <c r="A138" s="12" t="s">
        <v>44</v>
      </c>
      <c r="B138" s="3">
        <v>674</v>
      </c>
      <c r="C138" s="5">
        <v>797.4</v>
      </c>
    </row>
    <row r="139" spans="1:3" x14ac:dyDescent="0.25">
      <c r="A139" s="12" t="s">
        <v>13</v>
      </c>
      <c r="B139" s="3">
        <v>947</v>
      </c>
      <c r="C139" s="5">
        <v>1109.8</v>
      </c>
    </row>
    <row r="140" spans="1:3" hidden="1" x14ac:dyDescent="0.25">
      <c r="A140" s="12" t="s">
        <v>33</v>
      </c>
      <c r="B140" s="3">
        <v>0</v>
      </c>
      <c r="C140" s="5">
        <v>0</v>
      </c>
    </row>
    <row r="141" spans="1:3" hidden="1" x14ac:dyDescent="0.25">
      <c r="A141" s="12" t="s">
        <v>48</v>
      </c>
      <c r="B141" s="3">
        <v>0</v>
      </c>
      <c r="C141" s="5">
        <v>0</v>
      </c>
    </row>
    <row r="142" spans="1:3" x14ac:dyDescent="0.25">
      <c r="A142" s="12" t="s">
        <v>41</v>
      </c>
      <c r="B142" s="3">
        <v>5123</v>
      </c>
      <c r="C142" s="5">
        <v>5888.7</v>
      </c>
    </row>
    <row r="143" spans="1:3" hidden="1" x14ac:dyDescent="0.25">
      <c r="A143" s="12" t="s">
        <v>29</v>
      </c>
      <c r="B143" s="3">
        <v>0</v>
      </c>
      <c r="C143" s="5">
        <v>0</v>
      </c>
    </row>
    <row r="144" spans="1:3" hidden="1" x14ac:dyDescent="0.25">
      <c r="A144" s="12" t="s">
        <v>25</v>
      </c>
      <c r="B144" s="3">
        <v>0</v>
      </c>
      <c r="C144" s="5">
        <v>0</v>
      </c>
    </row>
    <row r="145" spans="1:3" hidden="1" x14ac:dyDescent="0.25">
      <c r="A145" s="12" t="s">
        <v>20</v>
      </c>
      <c r="B145" s="3">
        <v>0</v>
      </c>
      <c r="C145" s="5">
        <v>0</v>
      </c>
    </row>
    <row r="146" spans="1:3" x14ac:dyDescent="0.25">
      <c r="A146" s="12" t="s">
        <v>53</v>
      </c>
      <c r="B146" s="3">
        <v>743</v>
      </c>
      <c r="C146" s="5">
        <v>596.70000000000005</v>
      </c>
    </row>
    <row r="147" spans="1:3" x14ac:dyDescent="0.25">
      <c r="A147" s="12" t="s">
        <v>39</v>
      </c>
      <c r="B147" s="3">
        <v>1232</v>
      </c>
      <c r="C147" s="5">
        <v>1426.9</v>
      </c>
    </row>
    <row r="148" spans="1:3" x14ac:dyDescent="0.25">
      <c r="A148" s="12" t="s">
        <v>40</v>
      </c>
      <c r="B148" s="3">
        <v>2776</v>
      </c>
      <c r="C148" s="5">
        <v>2508.1999999999998</v>
      </c>
    </row>
    <row r="149" spans="1:3" x14ac:dyDescent="0.25">
      <c r="A149" s="12" t="s">
        <v>23</v>
      </c>
      <c r="B149" s="3">
        <v>9288</v>
      </c>
      <c r="C149" s="5">
        <v>13081.6</v>
      </c>
    </row>
    <row r="150" spans="1:3" hidden="1" x14ac:dyDescent="0.25">
      <c r="A150" s="12" t="s">
        <v>18</v>
      </c>
      <c r="B150" s="3">
        <v>0</v>
      </c>
      <c r="C150" s="5">
        <v>0</v>
      </c>
    </row>
    <row r="151" spans="1:3" hidden="1" x14ac:dyDescent="0.25">
      <c r="A151" s="12" t="s">
        <v>15</v>
      </c>
      <c r="B151" s="3">
        <v>0</v>
      </c>
      <c r="C151" s="5">
        <v>0</v>
      </c>
    </row>
    <row r="152" spans="1:3" hidden="1" x14ac:dyDescent="0.25">
      <c r="A152" s="12" t="s">
        <v>54</v>
      </c>
      <c r="B152" s="3">
        <v>0</v>
      </c>
      <c r="C152" s="5">
        <v>0</v>
      </c>
    </row>
    <row r="153" spans="1:3" s="24" customFormat="1" x14ac:dyDescent="0.25">
      <c r="A153" s="22" t="s">
        <v>24</v>
      </c>
      <c r="B153" s="47">
        <f>19676-61</f>
        <v>19615</v>
      </c>
      <c r="C153" s="46">
        <f>20678.5-286.7</f>
        <v>20391.8</v>
      </c>
    </row>
    <row r="154" spans="1:3" hidden="1" x14ac:dyDescent="0.25">
      <c r="A154" s="12" t="s">
        <v>47</v>
      </c>
      <c r="B154" s="3">
        <v>0</v>
      </c>
      <c r="C154" s="5">
        <v>0</v>
      </c>
    </row>
    <row r="155" spans="1:3" hidden="1" x14ac:dyDescent="0.25">
      <c r="A155" s="12" t="s">
        <v>32</v>
      </c>
      <c r="B155" s="3">
        <v>0</v>
      </c>
      <c r="C155" s="5">
        <v>0</v>
      </c>
    </row>
    <row r="156" spans="1:3" x14ac:dyDescent="0.25">
      <c r="A156" s="12" t="s">
        <v>55</v>
      </c>
      <c r="B156" s="3">
        <v>1188</v>
      </c>
      <c r="C156" s="5">
        <v>1271.5999999999999</v>
      </c>
    </row>
    <row r="157" spans="1:3" x14ac:dyDescent="0.25">
      <c r="A157" s="12" t="s">
        <v>56</v>
      </c>
      <c r="B157" s="3">
        <v>1596</v>
      </c>
      <c r="C157" s="5">
        <v>1187.8</v>
      </c>
    </row>
    <row r="158" spans="1:3" x14ac:dyDescent="0.25">
      <c r="A158" s="12" t="s">
        <v>57</v>
      </c>
      <c r="B158" s="3">
        <v>1933</v>
      </c>
      <c r="C158" s="5">
        <v>2055.8000000000002</v>
      </c>
    </row>
    <row r="159" spans="1:3" hidden="1" x14ac:dyDescent="0.25">
      <c r="A159" s="12" t="s">
        <v>30</v>
      </c>
      <c r="B159" s="3">
        <v>0</v>
      </c>
      <c r="C159" s="5">
        <v>0</v>
      </c>
    </row>
    <row r="160" spans="1:3" x14ac:dyDescent="0.25">
      <c r="A160" s="12" t="s">
        <v>58</v>
      </c>
      <c r="B160" s="3">
        <v>37497</v>
      </c>
      <c r="C160" s="5">
        <v>27592.7</v>
      </c>
    </row>
    <row r="161" spans="1:3" x14ac:dyDescent="0.25">
      <c r="A161" s="12" t="s">
        <v>59</v>
      </c>
      <c r="B161" s="3"/>
      <c r="C161" s="5"/>
    </row>
    <row r="162" spans="1:3" ht="15" customHeight="1" x14ac:dyDescent="0.25">
      <c r="A162" s="12" t="s">
        <v>19</v>
      </c>
      <c r="B162" s="3">
        <v>350</v>
      </c>
      <c r="C162" s="5">
        <v>599.4</v>
      </c>
    </row>
    <row r="163" spans="1:3" s="28" customFormat="1" hidden="1" x14ac:dyDescent="0.25">
      <c r="A163" s="25" t="s">
        <v>75</v>
      </c>
      <c r="B163" s="26"/>
      <c r="C163" s="27"/>
    </row>
    <row r="164" spans="1:3" s="28" customFormat="1" hidden="1" x14ac:dyDescent="0.25">
      <c r="A164" s="25" t="s">
        <v>76</v>
      </c>
      <c r="B164" s="26"/>
      <c r="C164" s="27"/>
    </row>
    <row r="165" spans="1:3" s="28" customFormat="1" x14ac:dyDescent="0.25">
      <c r="A165" s="25" t="s">
        <v>77</v>
      </c>
      <c r="B165" s="26">
        <v>7094</v>
      </c>
      <c r="C165" s="27">
        <v>4543.7</v>
      </c>
    </row>
    <row r="166" spans="1:3" s="28" customFormat="1" x14ac:dyDescent="0.25">
      <c r="A166" s="25" t="s">
        <v>78</v>
      </c>
      <c r="B166" s="26">
        <v>1765</v>
      </c>
      <c r="C166" s="27">
        <v>1554.3</v>
      </c>
    </row>
    <row r="167" spans="1:3" s="28" customFormat="1" hidden="1" x14ac:dyDescent="0.25">
      <c r="A167" s="25" t="s">
        <v>79</v>
      </c>
      <c r="B167" s="26"/>
      <c r="C167" s="27"/>
    </row>
    <row r="168" spans="1:3" s="28" customFormat="1" hidden="1" x14ac:dyDescent="0.25">
      <c r="A168" s="25" t="s">
        <v>80</v>
      </c>
      <c r="B168" s="26"/>
      <c r="C168" s="27"/>
    </row>
    <row r="169" spans="1:3" x14ac:dyDescent="0.25">
      <c r="A169" s="8" t="s">
        <v>60</v>
      </c>
      <c r="B169" s="9">
        <f>SUM(B132:B162)</f>
        <v>84186</v>
      </c>
      <c r="C169" s="10">
        <f>SUM(C132:C162)</f>
        <v>80372.5</v>
      </c>
    </row>
    <row r="170" spans="1:3" hidden="1" x14ac:dyDescent="0.25">
      <c r="A170" s="15" t="s">
        <v>63</v>
      </c>
      <c r="B170" s="3">
        <v>0</v>
      </c>
      <c r="C170" s="5"/>
    </row>
    <row r="171" spans="1:3" hidden="1" x14ac:dyDescent="0.25">
      <c r="A171" s="15" t="s">
        <v>81</v>
      </c>
      <c r="B171" s="3">
        <v>0</v>
      </c>
      <c r="C171" s="5"/>
    </row>
    <row r="172" spans="1:3" hidden="1" x14ac:dyDescent="0.25">
      <c r="A172" s="15" t="s">
        <v>65</v>
      </c>
      <c r="B172" s="3">
        <v>0</v>
      </c>
      <c r="C172" s="5"/>
    </row>
    <row r="173" spans="1:3" x14ac:dyDescent="0.25">
      <c r="A173" s="15" t="s">
        <v>66</v>
      </c>
      <c r="B173" s="26">
        <v>5</v>
      </c>
      <c r="C173" s="27">
        <v>15.4</v>
      </c>
    </row>
    <row r="174" spans="1:3" hidden="1" x14ac:dyDescent="0.25">
      <c r="A174" s="15" t="s">
        <v>67</v>
      </c>
      <c r="B174" s="26">
        <v>0</v>
      </c>
      <c r="C174" s="27"/>
    </row>
    <row r="175" spans="1:3" hidden="1" x14ac:dyDescent="0.25">
      <c r="A175" s="15" t="s">
        <v>68</v>
      </c>
      <c r="B175" s="26">
        <v>0</v>
      </c>
      <c r="C175" s="27"/>
    </row>
    <row r="176" spans="1:3" hidden="1" x14ac:dyDescent="0.25">
      <c r="A176" s="14" t="s">
        <v>82</v>
      </c>
      <c r="B176" s="26"/>
      <c r="C176" s="27"/>
    </row>
    <row r="177" spans="1:3" hidden="1" x14ac:dyDescent="0.25">
      <c r="A177" s="15" t="s">
        <v>83</v>
      </c>
      <c r="B177" s="3">
        <v>0</v>
      </c>
      <c r="C177" s="5"/>
    </row>
    <row r="178" spans="1:3" s="13" customFormat="1" ht="19.5" customHeight="1" x14ac:dyDescent="0.25">
      <c r="A178" s="16" t="s">
        <v>69</v>
      </c>
      <c r="B178" s="17">
        <f>SUM(B170:B177)</f>
        <v>5</v>
      </c>
      <c r="C178" s="18">
        <f>SUM(C170:C177)</f>
        <v>15.4</v>
      </c>
    </row>
    <row r="179" spans="1:3" x14ac:dyDescent="0.25">
      <c r="A179" s="8" t="s">
        <v>49</v>
      </c>
      <c r="B179" s="9">
        <f>B169+B178</f>
        <v>84191</v>
      </c>
      <c r="C179" s="10">
        <f>C169+C178</f>
        <v>80387.899999999994</v>
      </c>
    </row>
    <row r="180" spans="1:3" x14ac:dyDescent="0.25">
      <c r="A180" s="41" t="s">
        <v>84</v>
      </c>
      <c r="B180" s="41"/>
      <c r="C180" s="41"/>
    </row>
    <row r="181" spans="1:3" hidden="1" x14ac:dyDescent="0.25">
      <c r="A181" s="12" t="s">
        <v>13</v>
      </c>
      <c r="B181" s="3"/>
      <c r="C181" s="5"/>
    </row>
    <row r="182" spans="1:3" ht="12.75" hidden="1" customHeight="1" x14ac:dyDescent="0.25">
      <c r="A182" s="12" t="s">
        <v>15</v>
      </c>
      <c r="B182" s="3">
        <v>0</v>
      </c>
      <c r="C182" s="5">
        <v>0</v>
      </c>
    </row>
    <row r="183" spans="1:3" hidden="1" x14ac:dyDescent="0.25">
      <c r="A183" s="12" t="s">
        <v>17</v>
      </c>
      <c r="B183" s="3">
        <v>0</v>
      </c>
      <c r="C183" s="5">
        <v>0</v>
      </c>
    </row>
    <row r="184" spans="1:3" hidden="1" x14ac:dyDescent="0.25">
      <c r="A184" s="12" t="s">
        <v>18</v>
      </c>
      <c r="B184" s="3">
        <v>0</v>
      </c>
      <c r="C184" s="5">
        <v>0</v>
      </c>
    </row>
    <row r="185" spans="1:3" hidden="1" x14ac:dyDescent="0.25">
      <c r="A185" s="12" t="s">
        <v>19</v>
      </c>
      <c r="B185" s="3"/>
      <c r="C185" s="5"/>
    </row>
    <row r="186" spans="1:3" hidden="1" x14ac:dyDescent="0.25">
      <c r="A186" s="12" t="s">
        <v>20</v>
      </c>
      <c r="B186" s="3">
        <v>0</v>
      </c>
      <c r="C186" s="5">
        <v>0</v>
      </c>
    </row>
    <row r="187" spans="1:3" hidden="1" x14ac:dyDescent="0.25">
      <c r="A187" s="12" t="s">
        <v>21</v>
      </c>
      <c r="B187" s="3">
        <v>0</v>
      </c>
      <c r="C187" s="5">
        <v>0</v>
      </c>
    </row>
    <row r="188" spans="1:3" hidden="1" x14ac:dyDescent="0.25">
      <c r="A188" s="12" t="s">
        <v>22</v>
      </c>
      <c r="B188" s="3">
        <v>0</v>
      </c>
      <c r="C188" s="5">
        <v>0</v>
      </c>
    </row>
    <row r="189" spans="1:3" hidden="1" x14ac:dyDescent="0.25">
      <c r="A189" s="12" t="s">
        <v>23</v>
      </c>
      <c r="B189" s="3">
        <v>0</v>
      </c>
      <c r="C189" s="5">
        <v>0</v>
      </c>
    </row>
    <row r="190" spans="1:3" x14ac:dyDescent="0.25">
      <c r="A190" s="12" t="s">
        <v>24</v>
      </c>
      <c r="B190" s="3">
        <v>1275</v>
      </c>
      <c r="C190" s="5">
        <v>13973.9</v>
      </c>
    </row>
    <row r="191" spans="1:3" hidden="1" x14ac:dyDescent="0.25">
      <c r="A191" s="12" t="s">
        <v>25</v>
      </c>
      <c r="B191" s="3">
        <v>0</v>
      </c>
      <c r="C191" s="5">
        <v>0</v>
      </c>
    </row>
    <row r="192" spans="1:3" hidden="1" x14ac:dyDescent="0.25">
      <c r="A192" s="12" t="s">
        <v>26</v>
      </c>
      <c r="B192" s="3">
        <v>0</v>
      </c>
      <c r="C192" s="5">
        <v>0</v>
      </c>
    </row>
    <row r="193" spans="1:3" hidden="1" x14ac:dyDescent="0.25">
      <c r="A193" s="12" t="s">
        <v>27</v>
      </c>
      <c r="B193" s="3">
        <v>0</v>
      </c>
      <c r="C193" s="5">
        <v>0</v>
      </c>
    </row>
    <row r="194" spans="1:3" hidden="1" x14ac:dyDescent="0.25">
      <c r="A194" s="12" t="s">
        <v>85</v>
      </c>
      <c r="B194" s="3">
        <v>0</v>
      </c>
      <c r="C194" s="5">
        <v>0</v>
      </c>
    </row>
    <row r="195" spans="1:3" hidden="1" x14ac:dyDescent="0.25">
      <c r="A195" s="12" t="s">
        <v>29</v>
      </c>
      <c r="B195" s="3">
        <v>0</v>
      </c>
      <c r="C195" s="5">
        <v>0</v>
      </c>
    </row>
    <row r="196" spans="1:3" hidden="1" x14ac:dyDescent="0.25">
      <c r="A196" s="12" t="s">
        <v>30</v>
      </c>
      <c r="B196" s="3">
        <v>0</v>
      </c>
      <c r="C196" s="5">
        <v>0</v>
      </c>
    </row>
    <row r="197" spans="1:3" hidden="1" x14ac:dyDescent="0.25">
      <c r="A197" s="12" t="s">
        <v>31</v>
      </c>
      <c r="B197" s="3">
        <v>0</v>
      </c>
      <c r="C197" s="5">
        <v>0</v>
      </c>
    </row>
    <row r="198" spans="1:3" hidden="1" x14ac:dyDescent="0.25">
      <c r="A198" s="12" t="s">
        <v>32</v>
      </c>
      <c r="B198" s="3">
        <v>0</v>
      </c>
      <c r="C198" s="5">
        <v>0</v>
      </c>
    </row>
    <row r="199" spans="1:3" hidden="1" x14ac:dyDescent="0.25">
      <c r="A199" s="12" t="s">
        <v>33</v>
      </c>
      <c r="B199" s="3">
        <v>0</v>
      </c>
      <c r="C199" s="5">
        <v>0</v>
      </c>
    </row>
    <row r="200" spans="1:3" hidden="1" x14ac:dyDescent="0.25">
      <c r="A200" s="12" t="s">
        <v>34</v>
      </c>
      <c r="B200" s="3">
        <v>0</v>
      </c>
      <c r="C200" s="5">
        <v>0</v>
      </c>
    </row>
    <row r="201" spans="1:3" hidden="1" x14ac:dyDescent="0.25">
      <c r="A201" s="12" t="s">
        <v>35</v>
      </c>
      <c r="B201" s="3">
        <v>0</v>
      </c>
      <c r="C201" s="5">
        <v>0</v>
      </c>
    </row>
    <row r="202" spans="1:3" ht="30" x14ac:dyDescent="0.25">
      <c r="A202" s="12" t="s">
        <v>86</v>
      </c>
      <c r="B202" s="3">
        <v>112</v>
      </c>
      <c r="C202" s="5">
        <v>1191</v>
      </c>
    </row>
    <row r="203" spans="1:3" hidden="1" x14ac:dyDescent="0.25">
      <c r="A203" s="12" t="s">
        <v>37</v>
      </c>
      <c r="B203" s="3">
        <v>0</v>
      </c>
      <c r="C203" s="5">
        <v>0</v>
      </c>
    </row>
    <row r="204" spans="1:3" x14ac:dyDescent="0.25">
      <c r="A204" s="12" t="s">
        <v>38</v>
      </c>
      <c r="B204" s="3">
        <v>58</v>
      </c>
      <c r="C204" s="5">
        <v>535.4</v>
      </c>
    </row>
    <row r="205" spans="1:3" hidden="1" x14ac:dyDescent="0.25">
      <c r="A205" s="12" t="s">
        <v>39</v>
      </c>
      <c r="B205" s="3">
        <v>0</v>
      </c>
      <c r="C205" s="5">
        <v>0</v>
      </c>
    </row>
    <row r="206" spans="1:3" hidden="1" x14ac:dyDescent="0.25">
      <c r="A206" s="12" t="s">
        <v>40</v>
      </c>
      <c r="B206" s="3">
        <v>0</v>
      </c>
      <c r="C206" s="5">
        <v>0</v>
      </c>
    </row>
    <row r="207" spans="1:3" x14ac:dyDescent="0.25">
      <c r="A207" s="12" t="s">
        <v>41</v>
      </c>
      <c r="B207" s="3">
        <v>773</v>
      </c>
      <c r="C207" s="5">
        <v>8016.4</v>
      </c>
    </row>
    <row r="208" spans="1:3" hidden="1" x14ac:dyDescent="0.25">
      <c r="A208" s="12" t="s">
        <v>43</v>
      </c>
      <c r="B208" s="3">
        <v>0</v>
      </c>
      <c r="C208" s="5">
        <v>0</v>
      </c>
    </row>
    <row r="209" spans="1:3" hidden="1" x14ac:dyDescent="0.25">
      <c r="A209" s="12" t="s">
        <v>44</v>
      </c>
      <c r="B209" s="3">
        <v>0</v>
      </c>
      <c r="C209" s="5">
        <v>0</v>
      </c>
    </row>
    <row r="210" spans="1:3" hidden="1" x14ac:dyDescent="0.25">
      <c r="A210" s="12" t="s">
        <v>45</v>
      </c>
      <c r="B210" s="3"/>
      <c r="C210" s="5"/>
    </row>
    <row r="211" spans="1:3" ht="30" x14ac:dyDescent="0.25">
      <c r="A211" s="12" t="s">
        <v>46</v>
      </c>
      <c r="B211" s="3">
        <v>58</v>
      </c>
      <c r="C211" s="5">
        <v>535.4</v>
      </c>
    </row>
    <row r="212" spans="1:3" hidden="1" x14ac:dyDescent="0.25">
      <c r="A212" s="12" t="s">
        <v>48</v>
      </c>
      <c r="B212" s="3">
        <v>0</v>
      </c>
      <c r="C212" s="5">
        <v>0</v>
      </c>
    </row>
    <row r="213" spans="1:3" x14ac:dyDescent="0.25">
      <c r="A213" s="8" t="s">
        <v>49</v>
      </c>
      <c r="B213" s="9">
        <f>SUM(B181:B212)</f>
        <v>2276</v>
      </c>
      <c r="C213" s="10">
        <f>SUM(C181:C212)</f>
        <v>24252.1</v>
      </c>
    </row>
    <row r="214" spans="1:3" x14ac:dyDescent="0.25">
      <c r="A214" s="33" t="s">
        <v>87</v>
      </c>
      <c r="B214" s="9">
        <f>663+23193</f>
        <v>23856</v>
      </c>
      <c r="C214" s="10">
        <f>1611.2+56327.6</f>
        <v>57938.799999999996</v>
      </c>
    </row>
    <row r="215" spans="1:3" x14ac:dyDescent="0.25">
      <c r="A215" s="34" t="s">
        <v>88</v>
      </c>
      <c r="B215" s="26">
        <v>663</v>
      </c>
      <c r="C215" s="27">
        <v>1611.2</v>
      </c>
    </row>
    <row r="216" spans="1:3" ht="15.75" x14ac:dyDescent="0.25">
      <c r="A216" s="35" t="s">
        <v>89</v>
      </c>
      <c r="B216" s="35"/>
      <c r="C216" s="36">
        <f>C214+C213+C179+C130+C97+C95+C93+C49</f>
        <v>470933.69999999995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6:C6"/>
    <mergeCell ref="A1:C1"/>
    <mergeCell ref="A2:C2"/>
    <mergeCell ref="A3:C3"/>
    <mergeCell ref="A4:C4"/>
    <mergeCell ref="A5:C5"/>
  </mergeCells>
  <pageMargins left="0.59055118110236227" right="0" top="0" bottom="0" header="0" footer="0"/>
  <pageSetup paperSize="9" scale="90" orientation="portrait" r:id="rId1"/>
  <headerFooter alignWithMargins="0"/>
  <rowBreaks count="1" manualBreakCount="1">
    <brk id="9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Волово</vt:lpstr>
      <vt:lpstr>Грязи</vt:lpstr>
      <vt:lpstr>Волово!Заголовки_для_печати</vt:lpstr>
      <vt:lpstr>Грязи!Заголовки_для_печати</vt:lpstr>
      <vt:lpstr>Волово!Область_печати</vt:lpstr>
      <vt:lpstr>Грязи!Область_печати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2020-10-23T11:49:42Z</dcterms:created>
  <dcterms:modified xsi:type="dcterms:W3CDTF">2020-10-23T12:56:41Z</dcterms:modified>
</cp:coreProperties>
</file>